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rasa\Documents\Fichiers\2017\JoVE\"/>
    </mc:Choice>
  </mc:AlternateContent>
  <bookViews>
    <workbookView xWindow="120" yWindow="510" windowWidth="20730" windowHeight="11070" tabRatio="754"/>
  </bookViews>
  <sheets>
    <sheet name="Dataset  aa consumption " sheetId="22" r:id="rId1"/>
  </sheets>
  <calcPr calcId="162913"/>
</workbook>
</file>

<file path=xl/calcChain.xml><?xml version="1.0" encoding="utf-8"?>
<calcChain xmlns="http://schemas.openxmlformats.org/spreadsheetml/2006/main">
  <c r="V33" i="22" l="1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 l="1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B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R46" i="22" s="1"/>
  <c r="S36" i="22"/>
  <c r="T36" i="22"/>
  <c r="U36" i="22"/>
  <c r="D37" i="22"/>
  <c r="D38" i="22" s="1"/>
  <c r="E37" i="22"/>
  <c r="E38" i="22" s="1"/>
  <c r="F37" i="22"/>
  <c r="F38" i="22" s="1"/>
  <c r="G37" i="22"/>
  <c r="G38" i="22" s="1"/>
  <c r="H37" i="22"/>
  <c r="H38" i="22" s="1"/>
  <c r="I37" i="22"/>
  <c r="I38" i="22" s="1"/>
  <c r="J37" i="22"/>
  <c r="J38" i="22" s="1"/>
  <c r="K37" i="22"/>
  <c r="K38" i="22" s="1"/>
  <c r="L37" i="22"/>
  <c r="L38" i="22" s="1"/>
  <c r="M37" i="22"/>
  <c r="M38" i="22" s="1"/>
  <c r="N37" i="22"/>
  <c r="N38" i="22" s="1"/>
  <c r="O37" i="22"/>
  <c r="O38" i="22" s="1"/>
  <c r="P37" i="22"/>
  <c r="P38" i="22" s="1"/>
  <c r="Q37" i="22"/>
  <c r="Q38" i="22" s="1"/>
  <c r="R37" i="22"/>
  <c r="R38" i="22" s="1"/>
  <c r="S37" i="22"/>
  <c r="S38" i="22" s="1"/>
  <c r="T37" i="22"/>
  <c r="T38" i="22" s="1"/>
  <c r="U37" i="22"/>
  <c r="U38" i="22" s="1"/>
  <c r="C36" i="22"/>
  <c r="C37" i="22"/>
  <c r="C38" i="22" s="1"/>
  <c r="B37" i="22"/>
  <c r="B38" i="22" s="1"/>
  <c r="I43" i="22" l="1"/>
  <c r="J53" i="22"/>
  <c r="I54" i="22"/>
  <c r="I47" i="22"/>
  <c r="R50" i="22"/>
  <c r="M47" i="22"/>
  <c r="R54" i="22"/>
  <c r="F46" i="22"/>
  <c r="J45" i="22"/>
  <c r="J50" i="22"/>
  <c r="I55" i="22"/>
  <c r="F47" i="22"/>
  <c r="I46" i="22"/>
  <c r="M50" i="22"/>
  <c r="M55" i="22"/>
  <c r="V37" i="22"/>
  <c r="V38" i="22" s="1"/>
  <c r="D52" i="22"/>
  <c r="F43" i="22"/>
  <c r="D49" i="22"/>
  <c r="D54" i="22"/>
  <c r="M43" i="22"/>
  <c r="J46" i="22"/>
  <c r="J49" i="22"/>
  <c r="I51" i="22"/>
  <c r="J54" i="22"/>
  <c r="D45" i="22"/>
  <c r="D50" i="22"/>
  <c r="E55" i="22"/>
  <c r="L44" i="22"/>
  <c r="M46" i="22"/>
  <c r="I50" i="22"/>
  <c r="M51" i="22"/>
  <c r="M54" i="22"/>
  <c r="D51" i="22"/>
  <c r="D56" i="22"/>
  <c r="G43" i="22"/>
  <c r="L48" i="22"/>
  <c r="L52" i="22"/>
  <c r="D43" i="22"/>
  <c r="D44" i="22"/>
  <c r="F45" i="22"/>
  <c r="G46" i="22"/>
  <c r="D48" i="22"/>
  <c r="F49" i="22"/>
  <c r="E50" i="22"/>
  <c r="E51" i="22"/>
  <c r="E52" i="22"/>
  <c r="D53" i="22"/>
  <c r="F54" i="22"/>
  <c r="F55" i="22"/>
  <c r="E56" i="22"/>
  <c r="J43" i="22"/>
  <c r="I44" i="22"/>
  <c r="M44" i="22"/>
  <c r="L45" i="22"/>
  <c r="K46" i="22"/>
  <c r="J47" i="22"/>
  <c r="I48" i="22"/>
  <c r="M48" i="22"/>
  <c r="L49" i="22"/>
  <c r="K50" i="22"/>
  <c r="J51" i="22"/>
  <c r="I52" i="22"/>
  <c r="M52" i="22"/>
  <c r="L53" i="22"/>
  <c r="K54" i="22"/>
  <c r="J55" i="22"/>
  <c r="I56" i="22"/>
  <c r="M56" i="22"/>
  <c r="T46" i="22"/>
  <c r="T50" i="22"/>
  <c r="C53" i="22"/>
  <c r="K45" i="22"/>
  <c r="K49" i="22"/>
  <c r="T56" i="22"/>
  <c r="E43" i="22"/>
  <c r="F44" i="22"/>
  <c r="G45" i="22"/>
  <c r="D47" i="22"/>
  <c r="F48" i="22"/>
  <c r="G49" i="22"/>
  <c r="F50" i="22"/>
  <c r="F51" i="22"/>
  <c r="F52" i="22"/>
  <c r="F53" i="22"/>
  <c r="G54" i="22"/>
  <c r="G55" i="22"/>
  <c r="F56" i="22"/>
  <c r="K43" i="22"/>
  <c r="J44" i="22"/>
  <c r="I45" i="22"/>
  <c r="M45" i="22"/>
  <c r="L46" i="22"/>
  <c r="K47" i="22"/>
  <c r="J48" i="22"/>
  <c r="I49" i="22"/>
  <c r="M49" i="22"/>
  <c r="L50" i="22"/>
  <c r="K51" i="22"/>
  <c r="J52" i="22"/>
  <c r="I53" i="22"/>
  <c r="M53" i="22"/>
  <c r="L54" i="22"/>
  <c r="K55" i="22"/>
  <c r="J56" i="22"/>
  <c r="R44" i="22"/>
  <c r="R48" i="22"/>
  <c r="T52" i="22"/>
  <c r="G44" i="22"/>
  <c r="D46" i="22"/>
  <c r="G48" i="22"/>
  <c r="B50" i="22"/>
  <c r="G50" i="22"/>
  <c r="G51" i="22"/>
  <c r="G52" i="22"/>
  <c r="G53" i="22"/>
  <c r="D55" i="22"/>
  <c r="B56" i="22"/>
  <c r="G56" i="22"/>
  <c r="L43" i="22"/>
  <c r="K44" i="22"/>
  <c r="L47" i="22"/>
  <c r="K48" i="22"/>
  <c r="L51" i="22"/>
  <c r="K52" i="22"/>
  <c r="L55" i="22"/>
  <c r="K56" i="22"/>
  <c r="T44" i="22"/>
  <c r="T48" i="22"/>
  <c r="C52" i="22"/>
  <c r="B55" i="22"/>
  <c r="G47" i="22"/>
  <c r="K53" i="22"/>
  <c r="L56" i="22"/>
  <c r="V36" i="22"/>
  <c r="V56" i="22" s="1"/>
  <c r="Q54" i="22"/>
  <c r="Q56" i="22"/>
  <c r="Q52" i="22"/>
  <c r="S43" i="22"/>
  <c r="Q45" i="22"/>
  <c r="Q49" i="22"/>
  <c r="U49" i="22"/>
  <c r="U51" i="22"/>
  <c r="S53" i="22"/>
  <c r="Q55" i="22"/>
  <c r="T55" i="22"/>
  <c r="T51" i="22"/>
  <c r="T53" i="22"/>
  <c r="O44" i="22"/>
  <c r="O46" i="22"/>
  <c r="O48" i="22"/>
  <c r="O50" i="22"/>
  <c r="O52" i="22"/>
  <c r="O54" i="22"/>
  <c r="O56" i="22"/>
  <c r="T43" i="22"/>
  <c r="S44" i="22"/>
  <c r="R45" i="22"/>
  <c r="Q46" i="22"/>
  <c r="U46" i="22"/>
  <c r="T47" i="22"/>
  <c r="S48" i="22"/>
  <c r="R49" i="22"/>
  <c r="Q50" i="22"/>
  <c r="U50" i="22"/>
  <c r="R52" i="22"/>
  <c r="U53" i="22"/>
  <c r="S55" i="22"/>
  <c r="Q51" i="22"/>
  <c r="S56" i="22"/>
  <c r="S52" i="22"/>
  <c r="S54" i="22"/>
  <c r="Q43" i="22"/>
  <c r="U43" i="22"/>
  <c r="S45" i="22"/>
  <c r="Q47" i="22"/>
  <c r="U47" i="22"/>
  <c r="S49" i="22"/>
  <c r="U55" i="22"/>
  <c r="R53" i="22"/>
  <c r="R55" i="22"/>
  <c r="R51" i="22"/>
  <c r="O43" i="22"/>
  <c r="O45" i="22"/>
  <c r="O47" i="22"/>
  <c r="O49" i="22"/>
  <c r="O51" i="22"/>
  <c r="O53" i="22"/>
  <c r="O55" i="22"/>
  <c r="R43" i="22"/>
  <c r="Q44" i="22"/>
  <c r="U44" i="22"/>
  <c r="T45" i="22"/>
  <c r="S46" i="22"/>
  <c r="R47" i="22"/>
  <c r="Q48" i="22"/>
  <c r="U48" i="22"/>
  <c r="T49" i="22"/>
  <c r="S50" i="22"/>
  <c r="S51" i="22"/>
  <c r="Q53" i="22"/>
  <c r="T54" i="22"/>
  <c r="R56" i="22"/>
  <c r="U54" i="22"/>
  <c r="U56" i="22"/>
  <c r="U52" i="22"/>
  <c r="U45" i="22"/>
  <c r="S47" i="22"/>
  <c r="N44" i="22"/>
  <c r="N48" i="22"/>
  <c r="N56" i="22"/>
  <c r="N52" i="22"/>
  <c r="N45" i="22"/>
  <c r="N49" i="22"/>
  <c r="N53" i="22"/>
  <c r="N43" i="22"/>
  <c r="N47" i="22"/>
  <c r="N51" i="22"/>
  <c r="N55" i="22"/>
  <c r="N46" i="22"/>
  <c r="N50" i="22"/>
  <c r="N54" i="22"/>
  <c r="C46" i="22"/>
  <c r="C56" i="22"/>
  <c r="C43" i="22"/>
  <c r="C47" i="22"/>
  <c r="C50" i="22"/>
  <c r="C54" i="22"/>
  <c r="C44" i="22"/>
  <c r="C48" i="22"/>
  <c r="C51" i="22"/>
  <c r="C55" i="22"/>
  <c r="C45" i="22"/>
  <c r="C49" i="22"/>
  <c r="B46" i="22"/>
  <c r="B54" i="22"/>
  <c r="B44" i="22"/>
  <c r="B52" i="22"/>
  <c r="B48" i="22"/>
  <c r="B43" i="22"/>
  <c r="B45" i="22"/>
  <c r="B47" i="22"/>
  <c r="B49" i="22"/>
  <c r="B51" i="22"/>
  <c r="B53" i="22"/>
  <c r="V47" i="22" l="1"/>
  <c r="V52" i="22"/>
  <c r="V45" i="22"/>
  <c r="V48" i="22"/>
  <c r="V46" i="22"/>
  <c r="V55" i="22"/>
  <c r="V43" i="22"/>
  <c r="V53" i="22"/>
  <c r="V51" i="22"/>
  <c r="V54" i="22"/>
  <c r="V44" i="22"/>
  <c r="S63" i="22"/>
  <c r="S66" i="22" s="1"/>
  <c r="R63" i="22"/>
  <c r="R66" i="22" s="1"/>
  <c r="Q63" i="22"/>
  <c r="Q66" i="22" s="1"/>
  <c r="M63" i="22"/>
  <c r="M66" i="22" s="1"/>
  <c r="K63" i="22"/>
  <c r="K66" i="22" s="1"/>
  <c r="D63" i="22"/>
  <c r="D66" i="22" s="1"/>
  <c r="E63" i="22"/>
  <c r="E66" i="22" s="1"/>
  <c r="B63" i="22"/>
  <c r="B66" i="22" s="1"/>
  <c r="T63" i="22"/>
  <c r="T66" i="22" s="1"/>
  <c r="I63" i="22"/>
  <c r="I66" i="22" s="1"/>
  <c r="V49" i="22"/>
  <c r="V50" i="22"/>
  <c r="F63" i="22"/>
  <c r="F66" i="22" s="1"/>
  <c r="J63" i="22"/>
  <c r="J66" i="22" s="1"/>
  <c r="G63" i="22"/>
  <c r="G66" i="22" s="1"/>
  <c r="L63" i="22"/>
  <c r="L66" i="22" s="1"/>
  <c r="U63" i="22"/>
  <c r="U66" i="22" s="1"/>
  <c r="O63" i="22"/>
  <c r="O66" i="22" s="1"/>
  <c r="N63" i="22"/>
  <c r="N66" i="22" s="1"/>
  <c r="C63" i="22"/>
  <c r="C66" i="22" s="1"/>
  <c r="V63" i="22" l="1"/>
  <c r="V66" i="22" s="1"/>
</calcChain>
</file>

<file path=xl/sharedStrings.xml><?xml version="1.0" encoding="utf-8"?>
<sst xmlns="http://schemas.openxmlformats.org/spreadsheetml/2006/main" count="252" uniqueCount="44">
  <si>
    <t>Mean</t>
  </si>
  <si>
    <t>Val</t>
  </si>
  <si>
    <t>Tyr</t>
  </si>
  <si>
    <t>Trp</t>
  </si>
  <si>
    <t>Thr</t>
  </si>
  <si>
    <t>Ser</t>
  </si>
  <si>
    <t>Pro</t>
  </si>
  <si>
    <t>Phe</t>
  </si>
  <si>
    <t>Met</t>
  </si>
  <si>
    <t>Lys</t>
  </si>
  <si>
    <t>Leu</t>
  </si>
  <si>
    <t>Ile</t>
  </si>
  <si>
    <t>His</t>
  </si>
  <si>
    <t>Gly</t>
  </si>
  <si>
    <t>Glu</t>
  </si>
  <si>
    <t>Gln</t>
  </si>
  <si>
    <t>Cys</t>
  </si>
  <si>
    <t>Asp</t>
  </si>
  <si>
    <t>Arg</t>
  </si>
  <si>
    <t>Ala</t>
  </si>
  <si>
    <t>Nass</t>
  </si>
  <si>
    <t>Amino acids  mmol.L-1</t>
  </si>
  <si>
    <t>Standard deviations</t>
  </si>
  <si>
    <t>Standard errors of the mean</t>
  </si>
  <si>
    <t>YAN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</si>
  <si>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 0</t>
    </r>
  </si>
  <si>
    <t>SD</t>
  </si>
  <si>
    <t>SEM</t>
  </si>
  <si>
    <t>Consumed amino acids (mmol/L)</t>
  </si>
  <si>
    <t>Amino acids consumption  during fermentation</t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</si>
  <si>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</si>
  <si>
    <t>n.d.</t>
  </si>
  <si>
    <t>Molecular weight</t>
  </si>
  <si>
    <t>Nitrogen atoms provided per mol of consumed amino acid</t>
  </si>
  <si>
    <r>
      <t>Amino acids  mmol.L</t>
    </r>
    <r>
      <rPr>
        <b/>
        <vertAlign val="superscript"/>
        <sz val="14"/>
        <rFont val="Arial"/>
        <family val="2"/>
      </rPr>
      <t>-1</t>
    </r>
  </si>
  <si>
    <t>Initial concentrations  (from 14 replicates)</t>
  </si>
  <si>
    <t>Means from 14 replicates</t>
  </si>
  <si>
    <t>Means, standard deviations and standard errors of the mean were calculated from 14 independent experiments.</t>
  </si>
  <si>
    <r>
      <t>40 g/L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</si>
  <si>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40 g/L CO</t>
    </r>
    <r>
      <rPr>
        <vertAlign val="subscript"/>
        <sz val="11"/>
        <color theme="1"/>
        <rFont val="Calibri"/>
        <family val="2"/>
        <scheme val="minor"/>
      </rPr>
      <t>2</t>
    </r>
  </si>
  <si>
    <t>Experiemntal data</t>
  </si>
  <si>
    <t>Calculated values</t>
  </si>
  <si>
    <t>Constant</t>
  </si>
  <si>
    <t>Dataset 1: Raw data: residual amino acids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</si>
</sst>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vertAlign val="sub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7" applyNumberFormat="0" applyAlignment="0" applyProtection="0"/>
    <xf numFmtId="0" fontId="17" fillId="10" borderId="8" applyNumberFormat="0" applyAlignment="0" applyProtection="0"/>
    <xf numFmtId="0" fontId="18" fillId="10" borderId="7" applyNumberFormat="0" applyAlignment="0" applyProtection="0"/>
    <xf numFmtId="0" fontId="19" fillId="0" borderId="9" applyNumberFormat="0" applyFill="0" applyAlignment="0" applyProtection="0"/>
    <xf numFmtId="0" fontId="20" fillId="11" borderId="10" applyNumberFormat="0" applyAlignment="0" applyProtection="0"/>
    <xf numFmtId="0" fontId="21" fillId="0" borderId="0" applyNumberFormat="0" applyFill="0" applyBorder="0" applyAlignment="0" applyProtection="0"/>
    <xf numFmtId="0" fontId="8" fillId="12" borderId="11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166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90"/>
    </xf>
    <xf numFmtId="165" fontId="0" fillId="0" borderId="0" xfId="0" applyNumberFormat="1" applyBorder="1"/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0" fillId="0" borderId="3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ill="1" applyBorder="1"/>
    <xf numFmtId="165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165" fontId="0" fillId="37" borderId="0" xfId="0" applyNumberFormat="1" applyFill="1" applyAlignment="1"/>
    <xf numFmtId="165" fontId="2" fillId="37" borderId="0" xfId="0" applyNumberFormat="1" applyFont="1" applyFill="1" applyAlignment="1"/>
    <xf numFmtId="165" fontId="0" fillId="37" borderId="0" xfId="0" applyNumberFormat="1" applyFill="1" applyBorder="1" applyAlignment="1"/>
    <xf numFmtId="165" fontId="2" fillId="37" borderId="0" xfId="0" applyNumberFormat="1" applyFont="1" applyFill="1" applyBorder="1" applyAlignment="1"/>
    <xf numFmtId="165" fontId="0" fillId="37" borderId="1" xfId="0" applyNumberFormat="1" applyFill="1" applyBorder="1" applyAlignment="1"/>
    <xf numFmtId="165" fontId="2" fillId="37" borderId="1" xfId="0" applyNumberFormat="1" applyFont="1" applyFill="1" applyBorder="1" applyAlignment="1"/>
    <xf numFmtId="165" fontId="0" fillId="37" borderId="2" xfId="0" applyNumberFormat="1" applyFill="1" applyBorder="1" applyAlignment="1"/>
    <xf numFmtId="165" fontId="2" fillId="37" borderId="2" xfId="0" applyNumberFormat="1" applyFont="1" applyFill="1" applyBorder="1" applyAlignment="1"/>
    <xf numFmtId="165" fontId="0" fillId="38" borderId="0" xfId="0" applyNumberFormat="1" applyFill="1"/>
    <xf numFmtId="165" fontId="0" fillId="38" borderId="0" xfId="0" applyNumberFormat="1" applyFill="1" applyAlignment="1">
      <alignment horizontal="center"/>
    </xf>
    <xf numFmtId="165" fontId="0" fillId="38" borderId="1" xfId="0" applyNumberFormat="1" applyFill="1" applyBorder="1"/>
    <xf numFmtId="165" fontId="0" fillId="38" borderId="0" xfId="0" applyNumberFormat="1" applyFill="1" applyBorder="1"/>
    <xf numFmtId="165" fontId="0" fillId="38" borderId="2" xfId="0" applyNumberFormat="1" applyFill="1" applyBorder="1"/>
    <xf numFmtId="165" fontId="2" fillId="38" borderId="0" xfId="0" applyNumberFormat="1" applyFont="1" applyFill="1" applyAlignment="1">
      <alignment horizontal="center"/>
    </xf>
    <xf numFmtId="165" fontId="0" fillId="38" borderId="2" xfId="0" applyNumberFormat="1" applyFill="1" applyBorder="1" applyAlignment="1">
      <alignment horizontal="center"/>
    </xf>
    <xf numFmtId="165" fontId="2" fillId="38" borderId="2" xfId="0" applyNumberFormat="1" applyFont="1" applyFill="1" applyBorder="1" applyAlignment="1">
      <alignment horizontal="center"/>
    </xf>
    <xf numFmtId="165" fontId="0" fillId="38" borderId="3" xfId="0" applyNumberFormat="1" applyFill="1" applyBorder="1"/>
    <xf numFmtId="165" fontId="0" fillId="38" borderId="1" xfId="0" applyNumberFormat="1" applyFill="1" applyBorder="1" applyAlignment="1">
      <alignment horizontal="center"/>
    </xf>
    <xf numFmtId="165" fontId="0" fillId="38" borderId="0" xfId="0" applyNumberFormat="1" applyFill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2" fontId="0" fillId="38" borderId="3" xfId="0" applyNumberFormat="1" applyFill="1" applyBorder="1" applyAlignment="1">
      <alignment horizontal="center"/>
    </xf>
    <xf numFmtId="165" fontId="0" fillId="38" borderId="3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 vertical="center" textRotation="90"/>
    </xf>
    <xf numFmtId="165" fontId="7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89"/>
    </xf>
    <xf numFmtId="0" fontId="1" fillId="3" borderId="0" xfId="0" applyFont="1" applyFill="1" applyBorder="1" applyAlignment="1">
      <alignment horizontal="center" vertical="center" textRotation="89"/>
    </xf>
    <xf numFmtId="0" fontId="3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0" fillId="37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5"/>
  <sheetViews>
    <sheetView tabSelected="1" zoomScale="60" zoomScaleNormal="60" workbookViewId="0">
      <selection activeCell="H75" sqref="H75"/>
    </sheetView>
  </sheetViews>
  <sheetFormatPr baseColWidth="10" defaultRowHeight="15" x14ac:dyDescent="0.25"/>
  <cols>
    <col min="1" max="1" width="11.42578125" style="45"/>
    <col min="2" max="2" width="9.7109375" style="33" bestFit="1" customWidth="1"/>
    <col min="3" max="4" width="8.7109375" style="33" bestFit="1" customWidth="1"/>
    <col min="5" max="5" width="8.28515625" style="33" bestFit="1" customWidth="1"/>
    <col min="6" max="7" width="8.7109375" style="33" bestFit="1" customWidth="1"/>
    <col min="8" max="8" width="8" style="33" bestFit="1" customWidth="1"/>
    <col min="9" max="9" width="8.7109375" style="33" bestFit="1" customWidth="1"/>
    <col min="10" max="11" width="8.28515625" style="33" bestFit="1" customWidth="1"/>
    <col min="12" max="13" width="8.7109375" style="33" bestFit="1" customWidth="1"/>
    <col min="14" max="14" width="7.5703125" style="33" bestFit="1" customWidth="1"/>
    <col min="15" max="15" width="8.7109375" style="33" bestFit="1" customWidth="1"/>
    <col min="16" max="16" width="8.85546875" style="34" customWidth="1"/>
    <col min="17" max="17" width="8.7109375" style="33" bestFit="1" customWidth="1"/>
    <col min="18" max="18" width="8.28515625" style="33" bestFit="1" customWidth="1"/>
    <col min="19" max="19" width="9.140625" style="33" bestFit="1" customWidth="1"/>
    <col min="20" max="21" width="8.28515625" style="33" bestFit="1" customWidth="1"/>
    <col min="22" max="22" width="7.85546875" style="33" customWidth="1"/>
    <col min="23" max="23" width="11.42578125" style="33"/>
    <col min="24" max="24" width="8.85546875" style="33" customWidth="1"/>
    <col min="25" max="25" width="11.42578125" style="33"/>
    <col min="26" max="29" width="11.42578125" style="2"/>
    <col min="30" max="30" width="11.42578125" style="33"/>
    <col min="31" max="31" width="8.85546875" style="33" customWidth="1"/>
    <col min="32" max="32" width="11.42578125" style="33"/>
    <col min="33" max="36" width="11.42578125" style="1"/>
    <col min="37" max="16384" width="11.42578125" style="33"/>
  </cols>
  <sheetData>
    <row r="1" spans="1:36" ht="18.75" x14ac:dyDescent="0.25">
      <c r="A1" s="17" t="s">
        <v>43</v>
      </c>
      <c r="X1" s="17" t="s">
        <v>29</v>
      </c>
      <c r="AE1" s="17"/>
    </row>
    <row r="2" spans="1:36" s="38" customFormat="1" x14ac:dyDescent="0.25">
      <c r="A2" s="36"/>
      <c r="P2" s="34"/>
      <c r="X2" s="36"/>
      <c r="Z2" s="39"/>
      <c r="AA2" s="39"/>
      <c r="AB2" s="39"/>
      <c r="AC2" s="39"/>
      <c r="AE2" s="36"/>
      <c r="AG2" s="40"/>
      <c r="AH2" s="40"/>
      <c r="AI2" s="40"/>
      <c r="AJ2" s="40"/>
    </row>
    <row r="3" spans="1:36" ht="18.75" x14ac:dyDescent="0.25">
      <c r="A3" s="37" t="s">
        <v>37</v>
      </c>
      <c r="X3" s="17"/>
      <c r="AE3" s="17"/>
    </row>
    <row r="4" spans="1:36" s="38" customForma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2"/>
      <c r="R4" s="42"/>
      <c r="S4" s="42"/>
      <c r="T4" s="42"/>
      <c r="U4" s="42"/>
      <c r="V4" s="42"/>
      <c r="X4" s="33"/>
      <c r="Y4" s="33"/>
      <c r="Z4" s="2"/>
      <c r="AA4" s="2"/>
      <c r="AB4" s="2"/>
      <c r="AC4" s="2"/>
      <c r="AD4" s="33"/>
      <c r="AE4" s="33"/>
      <c r="AF4" s="33"/>
      <c r="AG4" s="5"/>
      <c r="AH4" s="5"/>
      <c r="AI4" s="5"/>
      <c r="AJ4" s="1"/>
    </row>
    <row r="5" spans="1:36" ht="18" x14ac:dyDescent="0.35">
      <c r="A5" s="19"/>
      <c r="B5" s="14" t="s">
        <v>19</v>
      </c>
      <c r="C5" s="14" t="s">
        <v>18</v>
      </c>
      <c r="D5" s="14" t="s">
        <v>17</v>
      </c>
      <c r="E5" s="14" t="s">
        <v>16</v>
      </c>
      <c r="F5" s="14" t="s">
        <v>15</v>
      </c>
      <c r="G5" s="14" t="s">
        <v>14</v>
      </c>
      <c r="H5" s="14" t="s">
        <v>13</v>
      </c>
      <c r="I5" s="14" t="s">
        <v>12</v>
      </c>
      <c r="J5" s="14" t="s">
        <v>11</v>
      </c>
      <c r="K5" s="14" t="s">
        <v>10</v>
      </c>
      <c r="L5" s="14" t="s">
        <v>9</v>
      </c>
      <c r="M5" s="14" t="s">
        <v>8</v>
      </c>
      <c r="N5" s="46" t="s">
        <v>30</v>
      </c>
      <c r="O5" s="14" t="s">
        <v>7</v>
      </c>
      <c r="P5" s="20" t="s">
        <v>6</v>
      </c>
      <c r="Q5" s="14" t="s">
        <v>5</v>
      </c>
      <c r="R5" s="14" t="s">
        <v>4</v>
      </c>
      <c r="S5" s="14" t="s">
        <v>3</v>
      </c>
      <c r="T5" s="14" t="s">
        <v>2</v>
      </c>
      <c r="U5" s="14" t="s">
        <v>1</v>
      </c>
      <c r="V5" s="14" t="s">
        <v>24</v>
      </c>
    </row>
    <row r="6" spans="1:36" ht="15" customHeight="1" x14ac:dyDescent="0.25">
      <c r="A6" s="86" t="s">
        <v>25</v>
      </c>
      <c r="B6" s="61">
        <v>0.69714999999999994</v>
      </c>
      <c r="C6" s="61">
        <v>0.72667999999999988</v>
      </c>
      <c r="D6" s="61">
        <v>0.11934</v>
      </c>
      <c r="E6" s="61">
        <v>2.8829999999999998E-2</v>
      </c>
      <c r="F6" s="61">
        <v>1.3792599999999999</v>
      </c>
      <c r="G6" s="61">
        <v>0.35550000000000004</v>
      </c>
      <c r="H6" s="61">
        <v>0.10387</v>
      </c>
      <c r="I6" s="61">
        <v>9.0900000000000009E-2</v>
      </c>
      <c r="J6" s="61">
        <v>0.10484999999999998</v>
      </c>
      <c r="K6" s="61">
        <v>0.16556285714285715</v>
      </c>
      <c r="L6" s="61">
        <v>4.9929999999999995E-2</v>
      </c>
      <c r="M6" s="61">
        <v>8.9209999999999984E-2</v>
      </c>
      <c r="N6" s="61">
        <v>4.045261008602151</v>
      </c>
      <c r="O6" s="61">
        <v>9.7879999999999995E-2</v>
      </c>
      <c r="P6" s="62">
        <v>2.0915500000000002</v>
      </c>
      <c r="Q6" s="61">
        <v>0.30360999999999999</v>
      </c>
      <c r="R6" s="61">
        <v>0.26706000000000002</v>
      </c>
      <c r="S6" s="61">
        <v>0.42962999999999996</v>
      </c>
      <c r="T6" s="61">
        <v>4.7370000000000002E-2</v>
      </c>
      <c r="U6" s="61">
        <v>0.16624</v>
      </c>
      <c r="V6" s="61">
        <f>SUM(B6:O6,Q6:U6)</f>
        <v>9.2681338657450105</v>
      </c>
      <c r="AG6" s="2"/>
      <c r="AH6" s="5"/>
      <c r="AI6" s="5"/>
    </row>
    <row r="7" spans="1:36" ht="15" customHeight="1" x14ac:dyDescent="0.25">
      <c r="A7" s="86"/>
      <c r="B7" s="63">
        <v>0.69028999999999996</v>
      </c>
      <c r="C7" s="63">
        <v>0.71898000000000006</v>
      </c>
      <c r="D7" s="63">
        <v>0.11834999999999998</v>
      </c>
      <c r="E7" s="63">
        <v>2.1700000000000001E-2</v>
      </c>
      <c r="F7" s="63">
        <v>1.3503299999999998</v>
      </c>
      <c r="G7" s="63">
        <v>0.35113</v>
      </c>
      <c r="H7" s="63">
        <v>0.10290000000000001</v>
      </c>
      <c r="I7" s="63">
        <v>8.8669999999999999E-2</v>
      </c>
      <c r="J7" s="63">
        <v>0.10543</v>
      </c>
      <c r="K7" s="63">
        <v>0.16568285714285716</v>
      </c>
      <c r="L7" s="63">
        <v>4.5700000000000005E-2</v>
      </c>
      <c r="M7" s="63">
        <v>8.8109999999999994E-2</v>
      </c>
      <c r="N7" s="63">
        <v>4.0295092817921159</v>
      </c>
      <c r="O7" s="63">
        <v>0.1057</v>
      </c>
      <c r="P7" s="64">
        <v>2.0796899999999998</v>
      </c>
      <c r="Q7" s="63">
        <v>0.30098000000000003</v>
      </c>
      <c r="R7" s="63">
        <v>0.26358999999999999</v>
      </c>
      <c r="S7" s="63">
        <v>0.42484</v>
      </c>
      <c r="T7" s="63">
        <v>5.389E-2</v>
      </c>
      <c r="U7" s="63">
        <v>0.16460999999999998</v>
      </c>
      <c r="V7" s="63">
        <f t="shared" ref="V7:V33" si="0">SUM(B7:O7,Q7:U7)</f>
        <v>9.190392138934973</v>
      </c>
      <c r="AA7" s="33"/>
      <c r="AB7" s="33"/>
      <c r="AC7" s="33"/>
      <c r="AD7" s="2"/>
      <c r="AG7" s="33"/>
      <c r="AH7" s="33"/>
      <c r="AI7" s="33"/>
      <c r="AJ7" s="33"/>
    </row>
    <row r="8" spans="1:36" ht="18" x14ac:dyDescent="0.25">
      <c r="A8" s="86"/>
      <c r="B8" s="63">
        <v>0.77317999999999987</v>
      </c>
      <c r="C8" s="63">
        <v>0.95802999999999994</v>
      </c>
      <c r="D8" s="63">
        <v>0.12695999999999999</v>
      </c>
      <c r="E8" s="63">
        <v>2.1940000000000001E-2</v>
      </c>
      <c r="F8" s="63">
        <v>1.3528599999999997</v>
      </c>
      <c r="G8" s="63">
        <v>0.35337000000000002</v>
      </c>
      <c r="H8" s="63">
        <v>0.11473</v>
      </c>
      <c r="I8" s="63">
        <v>9.4400000000000012E-2</v>
      </c>
      <c r="J8" s="63">
        <v>0.11637</v>
      </c>
      <c r="K8" s="63">
        <v>0.16798285714285716</v>
      </c>
      <c r="L8" s="63">
        <v>5.1719999999999995E-2</v>
      </c>
      <c r="M8" s="63">
        <v>8.7420000000000012E-2</v>
      </c>
      <c r="N8" s="63">
        <v>3.9150999999999998</v>
      </c>
      <c r="O8" s="63">
        <v>0.10206000000000001</v>
      </c>
      <c r="P8" s="64">
        <v>2.3503700000000003</v>
      </c>
      <c r="Q8" s="63">
        <v>0.34253</v>
      </c>
      <c r="R8" s="63">
        <v>0.30279999999999996</v>
      </c>
      <c r="S8" s="63">
        <v>0.45700999999999997</v>
      </c>
      <c r="T8" s="63">
        <v>4.7439999999999996E-2</v>
      </c>
      <c r="U8" s="63">
        <v>0.17740999999999998</v>
      </c>
      <c r="V8" s="63">
        <f t="shared" si="0"/>
        <v>9.5633128571428561</v>
      </c>
      <c r="X8" s="31" t="s">
        <v>0</v>
      </c>
      <c r="Y8" s="7"/>
      <c r="Z8" s="60" t="s">
        <v>39</v>
      </c>
      <c r="AA8" s="33"/>
      <c r="AB8" s="31" t="s">
        <v>27</v>
      </c>
      <c r="AC8" s="7"/>
      <c r="AD8" s="60" t="s">
        <v>39</v>
      </c>
      <c r="AG8" s="33"/>
      <c r="AH8" s="33"/>
      <c r="AI8" s="33"/>
      <c r="AJ8" s="33"/>
    </row>
    <row r="9" spans="1:36" x14ac:dyDescent="0.25">
      <c r="A9" s="86"/>
      <c r="B9" s="63">
        <v>0.75985000000000003</v>
      </c>
      <c r="C9" s="63">
        <v>0.96650000000000014</v>
      </c>
      <c r="D9" s="63">
        <v>0.12669</v>
      </c>
      <c r="E9" s="63">
        <v>1.8940000000000002E-2</v>
      </c>
      <c r="F9" s="63">
        <v>1.4525999999999999</v>
      </c>
      <c r="G9" s="63">
        <v>0.40143000000000001</v>
      </c>
      <c r="H9" s="63">
        <v>0.11626000000000002</v>
      </c>
      <c r="I9" s="63">
        <v>9.0670000000000001E-2</v>
      </c>
      <c r="J9" s="63">
        <v>0.12338</v>
      </c>
      <c r="K9" s="63">
        <v>0.17511285714285713</v>
      </c>
      <c r="L9" s="63">
        <v>5.0849999999999999E-2</v>
      </c>
      <c r="M9" s="63">
        <v>8.813E-2</v>
      </c>
      <c r="N9" s="63">
        <v>3.9874999999999998</v>
      </c>
      <c r="O9" s="63">
        <v>0.12478</v>
      </c>
      <c r="P9" s="64">
        <v>2.5492300000000001</v>
      </c>
      <c r="Q9" s="63">
        <v>0.34188000000000002</v>
      </c>
      <c r="R9" s="63">
        <v>0.30639999999999995</v>
      </c>
      <c r="S9" s="63">
        <v>0.47583000000000003</v>
      </c>
      <c r="T9" s="63">
        <v>5.9319999999999998E-2</v>
      </c>
      <c r="U9" s="63">
        <v>0.1895</v>
      </c>
      <c r="V9" s="63">
        <f t="shared" si="0"/>
        <v>9.8556228571428566</v>
      </c>
      <c r="X9" s="83" t="s">
        <v>34</v>
      </c>
      <c r="Y9" s="7" t="s">
        <v>19</v>
      </c>
      <c r="Z9" s="78">
        <v>8.7292142857142832E-2</v>
      </c>
      <c r="AA9" s="33"/>
      <c r="AB9" s="83" t="s">
        <v>21</v>
      </c>
      <c r="AC9" s="7" t="s">
        <v>19</v>
      </c>
      <c r="AD9" s="78">
        <v>1.0041957115423588E-2</v>
      </c>
      <c r="AG9" s="33"/>
      <c r="AH9" s="33"/>
      <c r="AI9" s="33"/>
      <c r="AJ9" s="33"/>
    </row>
    <row r="10" spans="1:36" x14ac:dyDescent="0.25">
      <c r="A10" s="86"/>
      <c r="B10" s="63">
        <v>0.73113000000000006</v>
      </c>
      <c r="C10" s="63">
        <v>0.84057000000000015</v>
      </c>
      <c r="D10" s="63">
        <v>0.12922999999999998</v>
      </c>
      <c r="E10" s="63">
        <v>2.1569999999999999E-2</v>
      </c>
      <c r="F10" s="63">
        <v>1.3913200000000001</v>
      </c>
      <c r="G10" s="63">
        <v>0.38105</v>
      </c>
      <c r="H10" s="63">
        <v>0.10953</v>
      </c>
      <c r="I10" s="63">
        <v>8.8040000000000007E-2</v>
      </c>
      <c r="J10" s="63">
        <v>0.11523000000000001</v>
      </c>
      <c r="K10" s="63">
        <v>0.16711285714285715</v>
      </c>
      <c r="L10" s="63">
        <v>4.8370000000000003E-2</v>
      </c>
      <c r="M10" s="63">
        <v>8.5989999999999997E-2</v>
      </c>
      <c r="N10" s="63">
        <v>4.1907930407168452</v>
      </c>
      <c r="O10" s="63">
        <v>0.11416000000000001</v>
      </c>
      <c r="P10" s="64">
        <v>2.3772100000000003</v>
      </c>
      <c r="Q10" s="63">
        <v>0.32643999999999995</v>
      </c>
      <c r="R10" s="63">
        <v>0.29356999999999994</v>
      </c>
      <c r="S10" s="63">
        <v>0.37783</v>
      </c>
      <c r="T10" s="63">
        <v>5.7719999999999994E-2</v>
      </c>
      <c r="U10" s="63">
        <v>0.16925999999999999</v>
      </c>
      <c r="V10" s="63">
        <f t="shared" si="0"/>
        <v>9.638915897859702</v>
      </c>
      <c r="X10" s="83"/>
      <c r="Y10" s="8" t="s">
        <v>18</v>
      </c>
      <c r="Z10" s="79">
        <v>0.23007785714285722</v>
      </c>
      <c r="AA10" s="33"/>
      <c r="AB10" s="83"/>
      <c r="AC10" s="8" t="s">
        <v>18</v>
      </c>
      <c r="AD10" s="79">
        <v>2.1337352571410347E-2</v>
      </c>
      <c r="AG10" s="33"/>
      <c r="AH10" s="33"/>
      <c r="AI10" s="33"/>
      <c r="AJ10" s="33"/>
    </row>
    <row r="11" spans="1:36" x14ac:dyDescent="0.25">
      <c r="A11" s="86"/>
      <c r="B11" s="63">
        <v>0.72332000000000007</v>
      </c>
      <c r="C11" s="63">
        <v>0.83789999999999998</v>
      </c>
      <c r="D11" s="63">
        <v>0.12595999999999999</v>
      </c>
      <c r="E11" s="63">
        <v>2.1010000000000004E-2</v>
      </c>
      <c r="F11" s="63">
        <v>1.3714000000000002</v>
      </c>
      <c r="G11" s="63">
        <v>0.38178000000000001</v>
      </c>
      <c r="H11" s="63">
        <v>0.10795999999999999</v>
      </c>
      <c r="I11" s="63">
        <v>8.8910000000000003E-2</v>
      </c>
      <c r="J11" s="63">
        <v>0.11240000000000001</v>
      </c>
      <c r="K11" s="63">
        <v>0.16449285714285716</v>
      </c>
      <c r="L11" s="63">
        <v>4.437E-2</v>
      </c>
      <c r="M11" s="63">
        <v>8.3980000000000013E-2</v>
      </c>
      <c r="N11" s="63">
        <v>4.0547750080286731</v>
      </c>
      <c r="O11" s="63">
        <v>0.11028000000000002</v>
      </c>
      <c r="P11" s="64">
        <v>2.3261099999999999</v>
      </c>
      <c r="Q11" s="63">
        <v>0.32179999999999997</v>
      </c>
      <c r="R11" s="63">
        <v>0.28950999999999999</v>
      </c>
      <c r="S11" s="63">
        <v>0.37524999999999997</v>
      </c>
      <c r="T11" s="63">
        <v>5.3719999999999997E-2</v>
      </c>
      <c r="U11" s="63">
        <v>0.16714000000000001</v>
      </c>
      <c r="V11" s="63">
        <f t="shared" si="0"/>
        <v>9.4359578651715292</v>
      </c>
      <c r="X11" s="83"/>
      <c r="Y11" s="8" t="s">
        <v>17</v>
      </c>
      <c r="Z11" s="79">
        <v>8.8863571428571445E-2</v>
      </c>
      <c r="AA11" s="33"/>
      <c r="AB11" s="83"/>
      <c r="AC11" s="8" t="s">
        <v>17</v>
      </c>
      <c r="AD11" s="79">
        <v>1.9189535204935946E-3</v>
      </c>
      <c r="AG11" s="33"/>
      <c r="AH11" s="33"/>
      <c r="AI11" s="33"/>
      <c r="AJ11" s="33"/>
    </row>
    <row r="12" spans="1:36" x14ac:dyDescent="0.25">
      <c r="A12" s="86"/>
      <c r="B12" s="63">
        <v>0.76563999999999999</v>
      </c>
      <c r="C12" s="63">
        <v>1.0392599999999999</v>
      </c>
      <c r="D12" s="63">
        <v>0.13999999999999999</v>
      </c>
      <c r="E12" s="63">
        <v>1.6809999999999999E-2</v>
      </c>
      <c r="F12" s="63">
        <v>1.4061549999999998</v>
      </c>
      <c r="G12" s="63">
        <v>0.37869000000000003</v>
      </c>
      <c r="H12" s="63">
        <v>0.12141</v>
      </c>
      <c r="I12" s="63">
        <v>9.799999999999999E-2</v>
      </c>
      <c r="J12" s="63">
        <v>0.13297</v>
      </c>
      <c r="K12" s="63">
        <v>0.19699285714285716</v>
      </c>
      <c r="L12" s="63">
        <v>5.4549999999999994E-2</v>
      </c>
      <c r="M12" s="63">
        <v>9.8150000000000001E-2</v>
      </c>
      <c r="N12" s="63">
        <v>4</v>
      </c>
      <c r="O12" s="63">
        <v>0.11448999999999999</v>
      </c>
      <c r="P12" s="64">
        <v>2.4962200000000001</v>
      </c>
      <c r="Q12" s="63">
        <v>0.37872</v>
      </c>
      <c r="R12" s="63">
        <v>0.33321999999999996</v>
      </c>
      <c r="S12" s="63">
        <v>0.50291000000000008</v>
      </c>
      <c r="T12" s="63">
        <v>2.9320000000000002E-2</v>
      </c>
      <c r="U12" s="63">
        <v>0.21165999999999999</v>
      </c>
      <c r="V12" s="63">
        <f t="shared" si="0"/>
        <v>10.018947857142857</v>
      </c>
      <c r="X12" s="83"/>
      <c r="Y12" s="8" t="s">
        <v>16</v>
      </c>
      <c r="Z12" s="79">
        <v>4.1914348681621428E-3</v>
      </c>
      <c r="AA12" s="33"/>
      <c r="AB12" s="83"/>
      <c r="AC12" s="8" t="s">
        <v>16</v>
      </c>
      <c r="AD12" s="79">
        <v>5.5534623834545293E-4</v>
      </c>
      <c r="AG12" s="33"/>
      <c r="AH12" s="33"/>
      <c r="AI12" s="33"/>
      <c r="AJ12" s="33"/>
    </row>
    <row r="13" spans="1:36" x14ac:dyDescent="0.25">
      <c r="A13" s="86"/>
      <c r="B13" s="63">
        <v>0.77613999999999994</v>
      </c>
      <c r="C13" s="63">
        <v>0.96214999999999995</v>
      </c>
      <c r="D13" s="63">
        <v>0.12903000000000001</v>
      </c>
      <c r="E13" s="63">
        <v>1.8880000000000001E-2</v>
      </c>
      <c r="F13" s="63">
        <v>1.4306300000000001</v>
      </c>
      <c r="G13" s="63">
        <v>0.40812999999999999</v>
      </c>
      <c r="H13" s="63">
        <v>0.12759999999999999</v>
      </c>
      <c r="I13" s="63">
        <v>9.4219999999999998E-2</v>
      </c>
      <c r="J13" s="63">
        <v>0.11604000000000002</v>
      </c>
      <c r="K13" s="63">
        <v>0.18308285714285713</v>
      </c>
      <c r="L13" s="63">
        <v>4.6370000000000001E-2</v>
      </c>
      <c r="M13" s="63">
        <v>8.9010000000000006E-2</v>
      </c>
      <c r="N13" s="63">
        <v>4.0155000000000003</v>
      </c>
      <c r="O13" s="63">
        <v>0.11058</v>
      </c>
      <c r="P13" s="64">
        <v>2.5439499999999997</v>
      </c>
      <c r="Q13" s="63">
        <v>0.34370000000000001</v>
      </c>
      <c r="R13" s="63">
        <v>0.30743000000000004</v>
      </c>
      <c r="S13" s="63">
        <v>0.49649000000000004</v>
      </c>
      <c r="T13" s="63">
        <v>2.913E-2</v>
      </c>
      <c r="U13" s="63">
        <v>0.19472999999999999</v>
      </c>
      <c r="V13" s="63">
        <f t="shared" si="0"/>
        <v>9.8788428571428568</v>
      </c>
      <c r="X13" s="83"/>
      <c r="Y13" s="8" t="s">
        <v>15</v>
      </c>
      <c r="Z13" s="79">
        <v>0.78251999999999977</v>
      </c>
      <c r="AA13" s="33"/>
      <c r="AB13" s="83"/>
      <c r="AC13" s="8" t="s">
        <v>15</v>
      </c>
      <c r="AD13" s="79">
        <v>9.1048312326974332E-3</v>
      </c>
      <c r="AG13" s="33"/>
      <c r="AH13" s="33"/>
      <c r="AI13" s="33"/>
      <c r="AJ13" s="33"/>
    </row>
    <row r="14" spans="1:36" ht="15" customHeight="1" x14ac:dyDescent="0.25">
      <c r="A14" s="86"/>
      <c r="B14" s="61">
        <v>0.7350000000000001</v>
      </c>
      <c r="C14" s="61">
        <v>0.81589999999999996</v>
      </c>
      <c r="D14" s="61">
        <v>0.1205</v>
      </c>
      <c r="E14" s="61">
        <v>2.1564E-2</v>
      </c>
      <c r="F14" s="61">
        <v>1.4266000000000001</v>
      </c>
      <c r="G14" s="61">
        <v>0.35589999999999999</v>
      </c>
      <c r="H14" s="61">
        <v>0.1123</v>
      </c>
      <c r="I14" s="61">
        <v>9.0200000000000002E-2</v>
      </c>
      <c r="J14" s="61">
        <v>0.113</v>
      </c>
      <c r="K14" s="61">
        <v>0.16400000000000001</v>
      </c>
      <c r="L14" s="61">
        <v>4.41E-2</v>
      </c>
      <c r="M14" s="61">
        <v>8.0599999999999991E-2</v>
      </c>
      <c r="N14" s="63">
        <v>4.0042999999999997</v>
      </c>
      <c r="O14" s="63">
        <v>0.10089999999999999</v>
      </c>
      <c r="P14" s="64">
        <v>2.2595999999999998</v>
      </c>
      <c r="Q14" s="63">
        <v>0.32249999999999995</v>
      </c>
      <c r="R14" s="63">
        <v>0.29210000000000003</v>
      </c>
      <c r="S14" s="63">
        <v>0.47670000000000001</v>
      </c>
      <c r="T14" s="63">
        <v>4.5999999999999999E-2</v>
      </c>
      <c r="U14" s="63">
        <v>0.15560000000000002</v>
      </c>
      <c r="V14" s="63">
        <f t="shared" si="0"/>
        <v>9.4777639999999952</v>
      </c>
      <c r="X14" s="83"/>
      <c r="Y14" s="8" t="s">
        <v>14</v>
      </c>
      <c r="Z14" s="79">
        <v>0.16307142857142856</v>
      </c>
      <c r="AA14" s="33"/>
      <c r="AB14" s="83"/>
      <c r="AC14" s="8" t="s">
        <v>14</v>
      </c>
      <c r="AD14" s="79">
        <v>9.3366674559862608E-3</v>
      </c>
      <c r="AG14" s="33"/>
      <c r="AH14" s="33"/>
      <c r="AI14" s="33"/>
      <c r="AJ14" s="33"/>
    </row>
    <row r="15" spans="1:36" x14ac:dyDescent="0.25">
      <c r="A15" s="86"/>
      <c r="B15" s="61">
        <v>0.73399999999999999</v>
      </c>
      <c r="C15" s="61">
        <v>0.94</v>
      </c>
      <c r="D15" s="61">
        <v>0.13169999999999998</v>
      </c>
      <c r="E15" s="61">
        <v>2.57471074380165E-2</v>
      </c>
      <c r="F15" s="61">
        <v>1.3859999999999999</v>
      </c>
      <c r="G15" s="61">
        <v>0.36270000000000002</v>
      </c>
      <c r="H15" s="61">
        <v>0.1183</v>
      </c>
      <c r="I15" s="61">
        <v>0.10009999999999999</v>
      </c>
      <c r="J15" s="61">
        <v>0.12180000000000001</v>
      </c>
      <c r="K15" s="61">
        <v>0.18160000000000001</v>
      </c>
      <c r="L15" s="61">
        <v>5.0999999999999997E-2</v>
      </c>
      <c r="M15" s="61">
        <v>9.35E-2</v>
      </c>
      <c r="N15" s="63">
        <v>4.1562000000000001</v>
      </c>
      <c r="O15" s="63">
        <v>0.10939999999999998</v>
      </c>
      <c r="P15" s="64">
        <v>2.4635000000000002</v>
      </c>
      <c r="Q15" s="63">
        <v>0.3463</v>
      </c>
      <c r="R15" s="63">
        <v>0.31019999999999998</v>
      </c>
      <c r="S15" s="63">
        <v>0.48099999999999998</v>
      </c>
      <c r="T15" s="63">
        <v>4.0100000000000004E-2</v>
      </c>
      <c r="U15" s="63">
        <v>0.18680000000000002</v>
      </c>
      <c r="V15" s="63">
        <f t="shared" si="0"/>
        <v>9.8764471074380165</v>
      </c>
      <c r="X15" s="83"/>
      <c r="Y15" s="8" t="s">
        <v>13</v>
      </c>
      <c r="Z15" s="80" t="s">
        <v>31</v>
      </c>
      <c r="AA15" s="33"/>
      <c r="AB15" s="83"/>
      <c r="AC15" s="8" t="s">
        <v>13</v>
      </c>
      <c r="AD15" s="80" t="s">
        <v>31</v>
      </c>
      <c r="AG15" s="33"/>
      <c r="AH15" s="33"/>
      <c r="AI15" s="33"/>
      <c r="AJ15" s="33"/>
    </row>
    <row r="16" spans="1:36" x14ac:dyDescent="0.25">
      <c r="A16" s="86"/>
      <c r="B16" s="61">
        <v>0.78179999999999994</v>
      </c>
      <c r="C16" s="61">
        <v>0.81100000000000005</v>
      </c>
      <c r="D16" s="61">
        <v>0.12859999999999999</v>
      </c>
      <c r="E16" s="61">
        <v>2.6938677685950398E-2</v>
      </c>
      <c r="F16" s="61">
        <v>1.3720000000000001</v>
      </c>
      <c r="G16" s="61">
        <v>0.35620000000000002</v>
      </c>
      <c r="H16" s="61">
        <v>0.11729999999999999</v>
      </c>
      <c r="I16" s="61">
        <v>9.74E-2</v>
      </c>
      <c r="J16" s="61">
        <v>0.11859999999999998</v>
      </c>
      <c r="K16" s="61">
        <v>0.17619999999999997</v>
      </c>
      <c r="L16" s="61">
        <v>4.9299999999999997E-2</v>
      </c>
      <c r="M16" s="61">
        <v>9.2700000000000005E-2</v>
      </c>
      <c r="N16" s="63">
        <v>4.1907930407168452</v>
      </c>
      <c r="O16" s="63">
        <v>0.10650000000000001</v>
      </c>
      <c r="P16" s="64">
        <v>2.4249000000000001</v>
      </c>
      <c r="Q16" s="63">
        <v>0.33660000000000001</v>
      </c>
      <c r="R16" s="63">
        <v>0.30059999999999998</v>
      </c>
      <c r="S16" s="63">
        <v>0.41499999999999998</v>
      </c>
      <c r="T16" s="63">
        <v>3.8700000000000005E-2</v>
      </c>
      <c r="U16" s="63">
        <v>0.18389999999999998</v>
      </c>
      <c r="V16" s="63">
        <f t="shared" si="0"/>
        <v>9.700131718402794</v>
      </c>
      <c r="X16" s="83"/>
      <c r="Y16" s="8" t="s">
        <v>12</v>
      </c>
      <c r="Z16" s="79">
        <v>7.0717857142857138E-2</v>
      </c>
      <c r="AA16" s="33"/>
      <c r="AB16" s="83"/>
      <c r="AC16" s="8" t="s">
        <v>12</v>
      </c>
      <c r="AD16" s="79">
        <v>1.1812726952460013E-3</v>
      </c>
      <c r="AG16" s="33"/>
      <c r="AH16" s="33"/>
      <c r="AI16" s="33"/>
      <c r="AJ16" s="33"/>
    </row>
    <row r="17" spans="1:36" x14ac:dyDescent="0.25">
      <c r="A17" s="86"/>
      <c r="B17" s="61">
        <v>0.76629999999999998</v>
      </c>
      <c r="C17" s="61">
        <v>0.99370000000000014</v>
      </c>
      <c r="D17" s="61">
        <v>0.1263</v>
      </c>
      <c r="E17" s="61">
        <v>2.33639669421488E-2</v>
      </c>
      <c r="F17" s="61">
        <v>1.4245000000000001</v>
      </c>
      <c r="G17" s="61">
        <v>0.377</v>
      </c>
      <c r="H17" s="61">
        <v>0.11280000000000001</v>
      </c>
      <c r="I17" s="61">
        <v>9.6799999999999997E-2</v>
      </c>
      <c r="J17" s="61">
        <v>0.11499999999999999</v>
      </c>
      <c r="K17" s="61">
        <v>0.16980000000000003</v>
      </c>
      <c r="L17" s="61">
        <v>4.6100000000000002E-2</v>
      </c>
      <c r="M17" s="61">
        <v>7.9299999999999995E-2</v>
      </c>
      <c r="N17" s="63">
        <v>4.0547750080286731</v>
      </c>
      <c r="O17" s="63">
        <v>9.7300000000000011E-2</v>
      </c>
      <c r="P17" s="64">
        <v>2.4515000000000002</v>
      </c>
      <c r="Q17" s="63">
        <v>0.33600000000000002</v>
      </c>
      <c r="R17" s="63">
        <v>0.29869999999999997</v>
      </c>
      <c r="S17" s="63">
        <v>0.4955</v>
      </c>
      <c r="T17" s="63">
        <v>4.420000000000001E-2</v>
      </c>
      <c r="U17" s="63">
        <v>0.17400000000000002</v>
      </c>
      <c r="V17" s="63">
        <f t="shared" si="0"/>
        <v>9.8314389749708244</v>
      </c>
      <c r="X17" s="83"/>
      <c r="Y17" s="8" t="s">
        <v>11</v>
      </c>
      <c r="Z17" s="79">
        <v>9.159928571428573E-2</v>
      </c>
      <c r="AA17" s="33"/>
      <c r="AB17" s="83"/>
      <c r="AC17" s="8" t="s">
        <v>11</v>
      </c>
      <c r="AD17" s="79">
        <v>2.7078213363006332E-3</v>
      </c>
      <c r="AG17" s="33"/>
      <c r="AH17" s="33"/>
      <c r="AI17" s="33"/>
      <c r="AJ17" s="33"/>
    </row>
    <row r="18" spans="1:36" x14ac:dyDescent="0.25">
      <c r="A18" s="86"/>
      <c r="B18" s="61">
        <v>0.7853</v>
      </c>
      <c r="C18" s="61">
        <v>0.91500000000000004</v>
      </c>
      <c r="D18" s="61">
        <v>0.12930000000000003</v>
      </c>
      <c r="E18" s="61">
        <v>2.9165371900826399E-2</v>
      </c>
      <c r="F18" s="61">
        <v>1.423</v>
      </c>
      <c r="G18" s="61">
        <v>0.38619999999999999</v>
      </c>
      <c r="H18" s="61">
        <v>0.1149</v>
      </c>
      <c r="I18" s="61">
        <v>9.870000000000001E-2</v>
      </c>
      <c r="J18" s="61">
        <v>0.11720000000000001</v>
      </c>
      <c r="K18" s="61">
        <v>0.17459999999999998</v>
      </c>
      <c r="L18" s="61">
        <v>4.7E-2</v>
      </c>
      <c r="M18" s="61">
        <v>8.3099999999999993E-2</v>
      </c>
      <c r="N18" s="63">
        <v>3.9123000000000001</v>
      </c>
      <c r="O18" s="63">
        <v>0.10020000000000001</v>
      </c>
      <c r="P18" s="64">
        <v>2.5266999999999999</v>
      </c>
      <c r="Q18" s="63">
        <v>0.34350000000000003</v>
      </c>
      <c r="R18" s="63">
        <v>0.30619999999999997</v>
      </c>
      <c r="S18" s="63">
        <v>0.40500000000000003</v>
      </c>
      <c r="T18" s="63">
        <v>4.6000000000000006E-2</v>
      </c>
      <c r="U18" s="63">
        <v>0.1789</v>
      </c>
      <c r="V18" s="63">
        <f t="shared" si="0"/>
        <v>9.5955653719008254</v>
      </c>
      <c r="X18" s="83"/>
      <c r="Y18" s="8" t="s">
        <v>10</v>
      </c>
      <c r="Z18" s="79">
        <v>0.14979163265306122</v>
      </c>
      <c r="AA18" s="33"/>
      <c r="AB18" s="83"/>
      <c r="AC18" s="8" t="s">
        <v>10</v>
      </c>
      <c r="AD18" s="79">
        <v>1.685567650541677E-3</v>
      </c>
      <c r="AG18" s="33"/>
      <c r="AH18" s="33"/>
      <c r="AI18" s="33"/>
      <c r="AJ18" s="33"/>
    </row>
    <row r="19" spans="1:36" x14ac:dyDescent="0.25">
      <c r="A19" s="86"/>
      <c r="B19" s="61">
        <v>0.77489999999999992</v>
      </c>
      <c r="C19" s="61">
        <v>0.82499999999999996</v>
      </c>
      <c r="D19" s="61">
        <v>0.13039999999999999</v>
      </c>
      <c r="E19" s="61">
        <v>2.6144297520661199E-2</v>
      </c>
      <c r="F19" s="61">
        <v>1.3939999999999999</v>
      </c>
      <c r="G19" s="61">
        <v>0.39910000000000001</v>
      </c>
      <c r="H19" s="61">
        <v>0.11599999999999999</v>
      </c>
      <c r="I19" s="61">
        <v>0.1003</v>
      </c>
      <c r="J19" s="61">
        <v>0.11850000000000001</v>
      </c>
      <c r="K19" s="61">
        <v>0.17430000000000001</v>
      </c>
      <c r="L19" s="61">
        <v>4.6700000000000005E-2</v>
      </c>
      <c r="M19" s="61">
        <v>8.6200000000000013E-2</v>
      </c>
      <c r="N19" s="63">
        <v>4.0052000000000003</v>
      </c>
      <c r="O19" s="61">
        <v>0.10539999999999999</v>
      </c>
      <c r="P19" s="62">
        <v>2.5413000000000001</v>
      </c>
      <c r="Q19" s="61">
        <v>0.34019999999999995</v>
      </c>
      <c r="R19" s="61">
        <v>0.30369999999999997</v>
      </c>
      <c r="S19" s="61">
        <v>0.40899999999999997</v>
      </c>
      <c r="T19" s="61">
        <v>4.2200000000000001E-2</v>
      </c>
      <c r="U19" s="61">
        <v>0.18069999999999997</v>
      </c>
      <c r="V19" s="61">
        <f t="shared" si="0"/>
        <v>9.5779442975206592</v>
      </c>
      <c r="X19" s="83"/>
      <c r="Y19" s="8" t="s">
        <v>9</v>
      </c>
      <c r="Z19" s="79">
        <v>4.8266428571428564E-2</v>
      </c>
      <c r="AA19" s="33"/>
      <c r="AB19" s="83"/>
      <c r="AC19" s="8" t="s">
        <v>9</v>
      </c>
      <c r="AD19" s="79">
        <v>2.3571428571428354E-5</v>
      </c>
      <c r="AG19" s="33"/>
      <c r="AH19" s="33"/>
      <c r="AI19" s="33"/>
      <c r="AJ19" s="33"/>
    </row>
    <row r="20" spans="1:36" ht="15" customHeight="1" x14ac:dyDescent="0.25">
      <c r="A20" s="87" t="s">
        <v>38</v>
      </c>
      <c r="B20" s="65">
        <v>0</v>
      </c>
      <c r="C20" s="65">
        <v>0</v>
      </c>
      <c r="D20" s="65">
        <v>1.06E-3</v>
      </c>
      <c r="E20" s="65">
        <v>4.8680000000000001E-2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v>2.1456200000000001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f t="shared" si="0"/>
        <v>4.9739999999999999E-2</v>
      </c>
      <c r="X20" s="83"/>
      <c r="Y20" s="8" t="s">
        <v>8</v>
      </c>
      <c r="Z20" s="79">
        <v>8.6953571428571422E-2</v>
      </c>
      <c r="AA20" s="33"/>
      <c r="AB20" s="83"/>
      <c r="AC20" s="8" t="s">
        <v>8</v>
      </c>
      <c r="AD20" s="79">
        <v>3.1943072646661391E-4</v>
      </c>
      <c r="AG20" s="33"/>
      <c r="AH20" s="33"/>
      <c r="AI20" s="33"/>
      <c r="AJ20" s="33"/>
    </row>
    <row r="21" spans="1:36" ht="18" x14ac:dyDescent="0.35">
      <c r="A21" s="87"/>
      <c r="B21" s="63">
        <v>0</v>
      </c>
      <c r="C21" s="63">
        <v>0</v>
      </c>
      <c r="D21" s="63">
        <v>1E-3</v>
      </c>
      <c r="E21" s="63">
        <v>1.1915702479338845E-2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4">
        <v>2.4523000000000001</v>
      </c>
      <c r="Q21" s="63">
        <v>3.0000000000000003E-4</v>
      </c>
      <c r="R21" s="63">
        <v>0</v>
      </c>
      <c r="S21" s="63">
        <v>0</v>
      </c>
      <c r="T21" s="63">
        <v>0</v>
      </c>
      <c r="U21" s="63">
        <v>0</v>
      </c>
      <c r="V21" s="63">
        <f t="shared" si="0"/>
        <v>1.3215702479338844E-2</v>
      </c>
      <c r="X21" s="83"/>
      <c r="Y21" s="8" t="s">
        <v>30</v>
      </c>
      <c r="Z21" s="79">
        <v>2.4898706530977983</v>
      </c>
      <c r="AA21" s="33"/>
      <c r="AB21" s="83"/>
      <c r="AC21" s="8" t="s">
        <v>30</v>
      </c>
      <c r="AD21" s="79">
        <v>7.3859321222486632E-2</v>
      </c>
      <c r="AG21" s="33"/>
      <c r="AH21" s="33"/>
      <c r="AI21" s="33"/>
      <c r="AJ21" s="33"/>
    </row>
    <row r="22" spans="1:36" ht="15" customHeight="1" x14ac:dyDescent="0.25">
      <c r="A22" s="87"/>
      <c r="B22" s="63">
        <v>0</v>
      </c>
      <c r="C22" s="63">
        <v>0</v>
      </c>
      <c r="D22" s="63">
        <v>8.9999999999999998E-4</v>
      </c>
      <c r="E22" s="63">
        <v>1.1915702479338845E-2</v>
      </c>
      <c r="F22" s="63">
        <v>5.9999999999999995E-4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4">
        <v>2.6248999999999998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0"/>
        <v>1.3415702479338844E-2</v>
      </c>
      <c r="X22" s="83"/>
      <c r="Y22" s="8" t="s">
        <v>7</v>
      </c>
      <c r="Z22" s="79">
        <v>8.3201428571428565E-2</v>
      </c>
      <c r="AA22" s="33"/>
      <c r="AB22" s="83"/>
      <c r="AC22" s="8" t="s">
        <v>7</v>
      </c>
      <c r="AD22" s="79">
        <v>2.0668018905896745E-3</v>
      </c>
      <c r="AG22" s="33"/>
      <c r="AH22" s="33"/>
      <c r="AI22" s="33"/>
      <c r="AJ22" s="33"/>
    </row>
    <row r="23" spans="1:36" x14ac:dyDescent="0.25">
      <c r="A23" s="87"/>
      <c r="B23" s="63">
        <v>0</v>
      </c>
      <c r="C23" s="63">
        <v>0</v>
      </c>
      <c r="D23" s="63">
        <v>1.2999999999999999E-3</v>
      </c>
      <c r="E23" s="63">
        <v>1.072413223140496E-2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4">
        <v>2.6772999999999998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0"/>
        <v>1.2024132231404961E-2</v>
      </c>
      <c r="X23" s="83"/>
      <c r="Y23" s="8" t="s">
        <v>6</v>
      </c>
      <c r="Z23" s="79" t="s">
        <v>31</v>
      </c>
      <c r="AA23" s="33"/>
      <c r="AB23" s="83"/>
      <c r="AC23" s="8" t="s">
        <v>6</v>
      </c>
      <c r="AD23" s="79" t="s">
        <v>31</v>
      </c>
      <c r="AG23" s="33"/>
      <c r="AH23" s="33"/>
      <c r="AI23" s="33"/>
      <c r="AJ23" s="33"/>
    </row>
    <row r="24" spans="1:36" x14ac:dyDescent="0.25">
      <c r="A24" s="87"/>
      <c r="B24" s="63">
        <v>0</v>
      </c>
      <c r="C24" s="63">
        <v>0</v>
      </c>
      <c r="D24" s="63">
        <v>1.1000000000000001E-3</v>
      </c>
      <c r="E24" s="63">
        <v>1.2511487603305787E-2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4">
        <v>2.5659000000000001</v>
      </c>
      <c r="Q24" s="63">
        <v>0</v>
      </c>
      <c r="R24" s="63">
        <v>0</v>
      </c>
      <c r="S24" s="63">
        <v>1.8E-3</v>
      </c>
      <c r="T24" s="63">
        <v>0</v>
      </c>
      <c r="U24" s="63">
        <v>0</v>
      </c>
      <c r="V24" s="63">
        <f t="shared" si="0"/>
        <v>1.5411487603305787E-2</v>
      </c>
      <c r="X24" s="83"/>
      <c r="Y24" s="8" t="s">
        <v>5</v>
      </c>
      <c r="Z24" s="79">
        <v>0.19750857142857142</v>
      </c>
      <c r="AA24" s="33"/>
      <c r="AB24" s="83"/>
      <c r="AC24" s="8" t="s">
        <v>5</v>
      </c>
      <c r="AD24" s="79">
        <v>5.1359201994514523E-3</v>
      </c>
      <c r="AG24" s="33"/>
      <c r="AH24" s="33"/>
      <c r="AI24" s="33"/>
      <c r="AJ24" s="33"/>
    </row>
    <row r="25" spans="1:36" x14ac:dyDescent="0.25">
      <c r="A25" s="87"/>
      <c r="B25" s="63">
        <v>0</v>
      </c>
      <c r="C25" s="63">
        <v>0</v>
      </c>
      <c r="D25" s="63">
        <v>1.1000000000000001E-3</v>
      </c>
      <c r="E25" s="63">
        <v>1.3107272727272726E-2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4">
        <v>2.6069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0"/>
        <v>1.4207272727272726E-2</v>
      </c>
      <c r="X25" s="83"/>
      <c r="Y25" s="8" t="s">
        <v>4</v>
      </c>
      <c r="Z25" s="79">
        <v>0.21944928571428571</v>
      </c>
      <c r="AA25" s="33"/>
      <c r="AB25" s="83"/>
      <c r="AC25" s="8" t="s">
        <v>4</v>
      </c>
      <c r="AD25" s="79">
        <v>2.9673272956374152E-3</v>
      </c>
      <c r="AG25" s="33"/>
      <c r="AH25" s="33"/>
      <c r="AI25" s="33"/>
      <c r="AJ25" s="33"/>
    </row>
    <row r="26" spans="1:36" x14ac:dyDescent="0.25">
      <c r="A26" s="87"/>
      <c r="B26" s="63">
        <v>0</v>
      </c>
      <c r="C26" s="63">
        <v>0</v>
      </c>
      <c r="D26" s="63">
        <v>4.0000000000000002E-4</v>
      </c>
      <c r="E26" s="63">
        <v>1.3901652892561985E-2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4">
        <v>2.7320000000000002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0"/>
        <v>1.4301652892561984E-2</v>
      </c>
      <c r="X26" s="83"/>
      <c r="Y26" s="8" t="s">
        <v>3</v>
      </c>
      <c r="Z26" s="79">
        <v>5.7313571428571443E-2</v>
      </c>
      <c r="AA26" s="33"/>
      <c r="AB26" s="83"/>
      <c r="AC26" s="8" t="s">
        <v>3</v>
      </c>
      <c r="AD26" s="79">
        <v>1.4867423814999682E-2</v>
      </c>
      <c r="AG26" s="33"/>
      <c r="AH26" s="33"/>
      <c r="AI26" s="33"/>
      <c r="AJ26" s="33"/>
    </row>
    <row r="27" spans="1:36" x14ac:dyDescent="0.25">
      <c r="A27" s="87"/>
      <c r="B27" s="63">
        <v>0</v>
      </c>
      <c r="C27" s="63">
        <v>0</v>
      </c>
      <c r="D27" s="63">
        <v>1.06E-3</v>
      </c>
      <c r="E27" s="63">
        <v>4.8680000000000001E-2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4">
        <v>2.1456200000000001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0"/>
        <v>4.9739999999999999E-2</v>
      </c>
      <c r="X27" s="83"/>
      <c r="Y27" s="8" t="s">
        <v>2</v>
      </c>
      <c r="Z27" s="79">
        <v>1.1315000000000002E-2</v>
      </c>
      <c r="AA27" s="33"/>
      <c r="AB27" s="83"/>
      <c r="AC27" s="8" t="s">
        <v>2</v>
      </c>
      <c r="AD27" s="79">
        <v>1.5698694563211657E-3</v>
      </c>
      <c r="AG27" s="33"/>
      <c r="AH27" s="33"/>
      <c r="AI27" s="33"/>
      <c r="AJ27" s="33"/>
    </row>
    <row r="28" spans="1:36" ht="15" customHeight="1" x14ac:dyDescent="0.25">
      <c r="A28" s="87"/>
      <c r="B28" s="61">
        <v>0</v>
      </c>
      <c r="C28" s="61">
        <v>0</v>
      </c>
      <c r="D28" s="61">
        <v>1.1499999999999998E-3</v>
      </c>
      <c r="E28" s="61">
        <v>4.5700000000000003E-3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2">
        <v>2.9312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f t="shared" si="0"/>
        <v>5.7200000000000003E-3</v>
      </c>
      <c r="X28" s="83"/>
      <c r="Y28" s="9" t="s">
        <v>1</v>
      </c>
      <c r="Z28" s="75">
        <v>8.0081428571428553E-2</v>
      </c>
      <c r="AA28" s="33"/>
      <c r="AB28" s="83"/>
      <c r="AC28" s="9" t="s">
        <v>1</v>
      </c>
      <c r="AD28" s="75">
        <v>4.6654663240032262E-3</v>
      </c>
      <c r="AG28" s="33"/>
      <c r="AH28" s="33"/>
      <c r="AI28" s="33"/>
      <c r="AJ28" s="33"/>
    </row>
    <row r="29" spans="1:36" x14ac:dyDescent="0.25">
      <c r="A29" s="87"/>
      <c r="B29" s="61">
        <v>4.4999999999999999E-4</v>
      </c>
      <c r="C29" s="61">
        <v>0</v>
      </c>
      <c r="D29" s="61">
        <v>0</v>
      </c>
      <c r="E29" s="61">
        <v>7.1900000000000011E-3</v>
      </c>
      <c r="F29" s="61">
        <v>3.13E-3</v>
      </c>
      <c r="G29" s="61">
        <v>0</v>
      </c>
      <c r="H29" s="61">
        <v>9.5999999999999992E-4</v>
      </c>
      <c r="I29" s="61">
        <v>0</v>
      </c>
      <c r="J29" s="63">
        <v>0</v>
      </c>
      <c r="K29" s="63">
        <v>2.2400000000000002E-3</v>
      </c>
      <c r="L29" s="61">
        <v>0</v>
      </c>
      <c r="M29" s="61">
        <v>0</v>
      </c>
      <c r="N29" s="61">
        <v>0</v>
      </c>
      <c r="O29" s="61">
        <v>0</v>
      </c>
      <c r="P29" s="62">
        <v>2.84579</v>
      </c>
      <c r="Q29" s="61">
        <v>1.2900000000000001E-3</v>
      </c>
      <c r="R29" s="61">
        <v>0</v>
      </c>
      <c r="S29" s="61">
        <v>0</v>
      </c>
      <c r="T29" s="61">
        <v>0</v>
      </c>
      <c r="U29" s="61">
        <v>0</v>
      </c>
      <c r="V29" s="61">
        <f t="shared" si="0"/>
        <v>1.5260000000000001E-2</v>
      </c>
      <c r="X29" s="83"/>
      <c r="Y29" s="10" t="s">
        <v>20</v>
      </c>
      <c r="Z29" s="81">
        <v>4.9348651098358642</v>
      </c>
      <c r="AA29" s="33"/>
      <c r="AB29" s="83"/>
      <c r="AC29" s="10" t="s">
        <v>20</v>
      </c>
      <c r="AD29" s="82">
        <v>0.12361708753111791</v>
      </c>
      <c r="AG29" s="33"/>
      <c r="AH29" s="33"/>
      <c r="AI29" s="33"/>
      <c r="AJ29" s="33"/>
    </row>
    <row r="30" spans="1:36" ht="15" customHeight="1" x14ac:dyDescent="0.25">
      <c r="A30" s="87"/>
      <c r="B30" s="61">
        <v>0</v>
      </c>
      <c r="C30" s="61">
        <v>0</v>
      </c>
      <c r="D30" s="61">
        <v>9.5999999999999992E-4</v>
      </c>
      <c r="E30" s="61">
        <v>1.2619999999999998E-2</v>
      </c>
      <c r="F30" s="61">
        <v>5.9000000000000003E-4</v>
      </c>
      <c r="G30" s="61">
        <v>3.6999999999999999E-4</v>
      </c>
      <c r="H30" s="61">
        <v>0</v>
      </c>
      <c r="I30" s="61">
        <v>0</v>
      </c>
      <c r="J30" s="63">
        <v>0</v>
      </c>
      <c r="K30" s="63">
        <v>0</v>
      </c>
      <c r="L30" s="61">
        <v>0</v>
      </c>
      <c r="M30" s="61">
        <v>0</v>
      </c>
      <c r="N30" s="61">
        <v>0</v>
      </c>
      <c r="O30" s="61">
        <v>0</v>
      </c>
      <c r="P30" s="62">
        <v>2.5890999999999997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f t="shared" si="0"/>
        <v>1.4539999999999999E-2</v>
      </c>
      <c r="AA30" s="33"/>
      <c r="AB30" s="33"/>
      <c r="AC30" s="33"/>
      <c r="AD30" s="2"/>
      <c r="AG30" s="33"/>
      <c r="AH30" s="33"/>
      <c r="AI30" s="33"/>
      <c r="AJ30" s="33"/>
    </row>
    <row r="31" spans="1:36" ht="15" customHeight="1" x14ac:dyDescent="0.25">
      <c r="A31" s="87"/>
      <c r="B31" s="61">
        <v>6.9999999999999999E-4</v>
      </c>
      <c r="C31" s="61">
        <v>0</v>
      </c>
      <c r="D31" s="61">
        <v>1.5200000000000001E-3</v>
      </c>
      <c r="E31" s="61">
        <v>1.3550000000000001E-2</v>
      </c>
      <c r="F31" s="61">
        <v>0</v>
      </c>
      <c r="G31" s="61">
        <v>0</v>
      </c>
      <c r="H31" s="61">
        <v>0</v>
      </c>
      <c r="I31" s="61">
        <v>0</v>
      </c>
      <c r="J31" s="63">
        <v>0</v>
      </c>
      <c r="K31" s="63">
        <v>0</v>
      </c>
      <c r="L31" s="61">
        <v>0</v>
      </c>
      <c r="M31" s="61">
        <v>0</v>
      </c>
      <c r="N31" s="61">
        <v>0</v>
      </c>
      <c r="O31" s="61">
        <v>0</v>
      </c>
      <c r="P31" s="62">
        <v>2.50345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f t="shared" si="0"/>
        <v>1.5770000000000003E-2</v>
      </c>
      <c r="AA31" s="33"/>
      <c r="AB31" s="33"/>
      <c r="AC31" s="33"/>
      <c r="AD31" s="2"/>
      <c r="AG31" s="33"/>
      <c r="AH31" s="33"/>
      <c r="AI31" s="33"/>
      <c r="AJ31" s="33"/>
    </row>
    <row r="32" spans="1:36" x14ac:dyDescent="0.25">
      <c r="A32" s="87"/>
      <c r="B32" s="61">
        <v>0</v>
      </c>
      <c r="C32" s="61">
        <v>0</v>
      </c>
      <c r="D32" s="61">
        <v>1.7099999999999997E-3</v>
      </c>
      <c r="E32" s="61">
        <v>8.4999999999999989E-3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2">
        <v>3.03105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f t="shared" si="0"/>
        <v>1.0209999999999999E-2</v>
      </c>
      <c r="Y32" s="4"/>
      <c r="Z32" s="3"/>
      <c r="AA32" s="3"/>
      <c r="AB32" s="3"/>
      <c r="AC32" s="3"/>
      <c r="AE32" s="3"/>
      <c r="AF32" s="1"/>
      <c r="AG32" s="33"/>
      <c r="AH32" s="33"/>
      <c r="AI32" s="33"/>
      <c r="AJ32" s="33"/>
    </row>
    <row r="33" spans="1:36" ht="15.75" customHeight="1" x14ac:dyDescent="0.25">
      <c r="A33" s="87"/>
      <c r="B33" s="67">
        <v>2.0600000000000002E-3</v>
      </c>
      <c r="C33" s="67">
        <v>0</v>
      </c>
      <c r="D33" s="67">
        <v>2.4300000000000003E-3</v>
      </c>
      <c r="E33" s="67">
        <v>8.5100000000000002E-3</v>
      </c>
      <c r="F33" s="67">
        <v>0</v>
      </c>
      <c r="G33" s="67">
        <v>0</v>
      </c>
      <c r="H33" s="67">
        <v>3.8699999999999997E-3</v>
      </c>
      <c r="I33" s="67">
        <v>0</v>
      </c>
      <c r="J33" s="67">
        <v>0</v>
      </c>
      <c r="K33" s="67">
        <v>8.8500000000000002E-3</v>
      </c>
      <c r="L33" s="67">
        <v>0</v>
      </c>
      <c r="M33" s="67">
        <v>5.0800000000000003E-3</v>
      </c>
      <c r="N33" s="67">
        <v>0</v>
      </c>
      <c r="O33" s="67">
        <v>0</v>
      </c>
      <c r="P33" s="68">
        <v>2.8656000000000001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f t="shared" si="0"/>
        <v>3.0800000000000001E-2</v>
      </c>
      <c r="Y33" s="90" t="s">
        <v>40</v>
      </c>
      <c r="Z33" s="90"/>
      <c r="AA33" s="3"/>
      <c r="AB33" s="3"/>
      <c r="AC33" s="3"/>
      <c r="AG33" s="2"/>
    </row>
    <row r="34" spans="1:36" ht="15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30"/>
      <c r="Q34" s="22"/>
      <c r="R34" s="22"/>
      <c r="S34" s="22"/>
      <c r="T34" s="22"/>
      <c r="U34" s="22"/>
      <c r="V34" s="22"/>
      <c r="W34" s="47"/>
      <c r="Y34" s="69" t="s">
        <v>41</v>
      </c>
      <c r="Z34" s="70"/>
      <c r="AA34" s="3"/>
      <c r="AB34" s="3"/>
      <c r="AC34" s="3"/>
      <c r="AG34" s="2"/>
    </row>
    <row r="35" spans="1:36" ht="18" x14ac:dyDescent="0.25">
      <c r="A35" s="18"/>
      <c r="B35" s="88" t="s">
        <v>35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47"/>
      <c r="Y35" s="91" t="s">
        <v>42</v>
      </c>
      <c r="Z35" s="91"/>
      <c r="AA35" s="3"/>
      <c r="AB35" s="3"/>
      <c r="AC35" s="3"/>
    </row>
    <row r="36" spans="1:36" ht="15" customHeight="1" x14ac:dyDescent="0.25">
      <c r="A36" s="23" t="s">
        <v>0</v>
      </c>
      <c r="B36" s="71">
        <f t="shared" ref="B36:V36" si="1">AVERAGE(B6:B19)</f>
        <v>0.74957142857142856</v>
      </c>
      <c r="C36" s="71">
        <f t="shared" si="1"/>
        <v>0.88219071428571438</v>
      </c>
      <c r="D36" s="71">
        <f t="shared" si="1"/>
        <v>0.12731142857142858</v>
      </c>
      <c r="E36" s="71">
        <f t="shared" si="1"/>
        <v>2.304310153482881E-2</v>
      </c>
      <c r="F36" s="71">
        <f t="shared" si="1"/>
        <v>1.3971896428571426</v>
      </c>
      <c r="G36" s="71">
        <f t="shared" si="1"/>
        <v>0.37486999999999998</v>
      </c>
      <c r="H36" s="71">
        <f t="shared" si="1"/>
        <v>0.11399000000000001</v>
      </c>
      <c r="I36" s="71">
        <f t="shared" si="1"/>
        <v>9.4093571428571443E-2</v>
      </c>
      <c r="J36" s="71">
        <f t="shared" si="1"/>
        <v>0.11648357142857144</v>
      </c>
      <c r="K36" s="71">
        <f t="shared" si="1"/>
        <v>0.17332306122448979</v>
      </c>
      <c r="L36" s="71">
        <f t="shared" si="1"/>
        <v>4.829E-2</v>
      </c>
      <c r="M36" s="71">
        <f t="shared" si="1"/>
        <v>8.7528571428571428E-2</v>
      </c>
      <c r="N36" s="71">
        <f t="shared" si="1"/>
        <v>4.040143313420379</v>
      </c>
      <c r="O36" s="71">
        <f t="shared" si="1"/>
        <v>0.10711642857142857</v>
      </c>
      <c r="P36" s="71">
        <f t="shared" si="1"/>
        <v>2.3915592857142856</v>
      </c>
      <c r="Q36" s="71">
        <f t="shared" si="1"/>
        <v>0.33462571428571425</v>
      </c>
      <c r="R36" s="71">
        <f t="shared" si="1"/>
        <v>0.29821999999999999</v>
      </c>
      <c r="S36" s="71">
        <f t="shared" si="1"/>
        <v>0.44442785714285715</v>
      </c>
      <c r="T36" s="71">
        <f t="shared" si="1"/>
        <v>4.5365000000000003E-2</v>
      </c>
      <c r="U36" s="71">
        <f t="shared" si="1"/>
        <v>0.17860357142857142</v>
      </c>
      <c r="V36" s="71">
        <f t="shared" si="1"/>
        <v>9.636386976179697</v>
      </c>
      <c r="W36" s="47"/>
      <c r="Y36" s="4"/>
      <c r="Z36" s="3"/>
      <c r="AA36" s="3"/>
      <c r="AB36" s="3"/>
      <c r="AC36" s="3"/>
    </row>
    <row r="37" spans="1:36" x14ac:dyDescent="0.25">
      <c r="A37" s="24" t="s">
        <v>26</v>
      </c>
      <c r="B37" s="72">
        <f t="shared" ref="B37:V37" si="2">STDEV(B6:B19)</f>
        <v>3.1144833589869417E-2</v>
      </c>
      <c r="C37" s="72">
        <f t="shared" si="2"/>
        <v>9.9237558605156456E-2</v>
      </c>
      <c r="D37" s="72">
        <f t="shared" si="2"/>
        <v>5.5167811924413598E-3</v>
      </c>
      <c r="E37" s="72">
        <f t="shared" si="2"/>
        <v>3.7998821672667869E-3</v>
      </c>
      <c r="F37" s="72">
        <f t="shared" si="2"/>
        <v>3.1005974515113548E-2</v>
      </c>
      <c r="G37" s="72">
        <f t="shared" si="2"/>
        <v>1.9394221978564802E-2</v>
      </c>
      <c r="H37" s="72">
        <f t="shared" si="2"/>
        <v>6.6002132832670909E-3</v>
      </c>
      <c r="I37" s="72">
        <f t="shared" si="2"/>
        <v>4.467431902357078E-3</v>
      </c>
      <c r="J37" s="72">
        <f t="shared" si="2"/>
        <v>7.0547328435955348E-3</v>
      </c>
      <c r="K37" s="72">
        <f t="shared" si="2"/>
        <v>9.20312461199492E-3</v>
      </c>
      <c r="L37" s="72">
        <f t="shared" si="2"/>
        <v>3.0492319335556238E-3</v>
      </c>
      <c r="M37" s="72">
        <f t="shared" si="2"/>
        <v>5.0611732558048968E-3</v>
      </c>
      <c r="N37" s="72">
        <f t="shared" si="2"/>
        <v>8.7223364821182259E-2</v>
      </c>
      <c r="O37" s="72">
        <f t="shared" si="2"/>
        <v>7.5562359444601547E-3</v>
      </c>
      <c r="P37" s="72">
        <f t="shared" si="2"/>
        <v>0.15700794842517152</v>
      </c>
      <c r="Q37" s="72">
        <f t="shared" si="2"/>
        <v>1.934742786096294E-2</v>
      </c>
      <c r="R37" s="72">
        <f t="shared" si="2"/>
        <v>1.7422272217789758E-2</v>
      </c>
      <c r="S37" s="72">
        <f t="shared" si="2"/>
        <v>4.4515864273065885E-2</v>
      </c>
      <c r="T37" s="72">
        <f t="shared" si="2"/>
        <v>9.2134347975784698E-3</v>
      </c>
      <c r="U37" s="72">
        <f t="shared" si="2"/>
        <v>1.438592613908193E-2</v>
      </c>
      <c r="V37" s="72">
        <f t="shared" si="2"/>
        <v>0.24230028922486729</v>
      </c>
      <c r="W37" s="47"/>
      <c r="Y37" s="4"/>
      <c r="Z37" s="3"/>
      <c r="AA37" s="3"/>
      <c r="AB37" s="3"/>
      <c r="AC37" s="3"/>
    </row>
    <row r="38" spans="1:36" ht="18" customHeight="1" x14ac:dyDescent="0.25">
      <c r="A38" s="25" t="s">
        <v>27</v>
      </c>
      <c r="B38" s="73">
        <f>B37/SQRT(14)</f>
        <v>8.323806904384291E-3</v>
      </c>
      <c r="C38" s="73">
        <f>C37/SQRT(14)</f>
        <v>2.6522353157171111E-2</v>
      </c>
      <c r="D38" s="73">
        <f t="shared" ref="D38:V38" si="3">D37/SQRT(14)</f>
        <v>1.4744217928509833E-3</v>
      </c>
      <c r="E38" s="73">
        <f t="shared" si="3"/>
        <v>1.0155612271445962E-3</v>
      </c>
      <c r="F38" s="73">
        <f t="shared" si="3"/>
        <v>8.2866952556142279E-3</v>
      </c>
      <c r="G38" s="73">
        <f t="shared" si="3"/>
        <v>5.1833238519164654E-3</v>
      </c>
      <c r="H38" s="73">
        <f t="shared" si="3"/>
        <v>1.7639811989728427E-3</v>
      </c>
      <c r="I38" s="73">
        <f t="shared" si="3"/>
        <v>1.1939713983831373E-3</v>
      </c>
      <c r="J38" s="73">
        <f t="shared" si="3"/>
        <v>1.8854566611397118E-3</v>
      </c>
      <c r="K38" s="73">
        <f t="shared" si="3"/>
        <v>2.4596385132765611E-3</v>
      </c>
      <c r="L38" s="73">
        <f t="shared" si="3"/>
        <v>8.1494151344109911E-4</v>
      </c>
      <c r="M38" s="73">
        <f t="shared" si="3"/>
        <v>1.3526554498803651E-3</v>
      </c>
      <c r="N38" s="73">
        <f t="shared" si="3"/>
        <v>2.331142480588964E-2</v>
      </c>
      <c r="O38" s="73">
        <f t="shared" si="3"/>
        <v>2.0194890026997221E-3</v>
      </c>
      <c r="P38" s="73">
        <f t="shared" si="3"/>
        <v>4.196213928623322E-2</v>
      </c>
      <c r="Q38" s="73">
        <f t="shared" si="3"/>
        <v>5.1708175979319959E-3</v>
      </c>
      <c r="R38" s="73">
        <f t="shared" si="3"/>
        <v>4.656298109862819E-3</v>
      </c>
      <c r="S38" s="73">
        <f t="shared" si="3"/>
        <v>1.1897365170424511E-2</v>
      </c>
      <c r="T38" s="73">
        <f t="shared" si="3"/>
        <v>2.4623940262799683E-3</v>
      </c>
      <c r="U38" s="73">
        <f t="shared" si="3"/>
        <v>3.8448004859914452E-3</v>
      </c>
      <c r="V38" s="73">
        <f t="shared" si="3"/>
        <v>6.4757476213977649E-2</v>
      </c>
      <c r="W38" s="47"/>
      <c r="Y38" s="4"/>
      <c r="Z38" s="3"/>
      <c r="AA38" s="3"/>
      <c r="AB38" s="3"/>
      <c r="AC38" s="3"/>
    </row>
    <row r="39" spans="1:36" ht="15" customHeight="1" x14ac:dyDescent="0.25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9"/>
      <c r="Q39" s="4"/>
      <c r="R39" s="4"/>
      <c r="S39" s="4"/>
      <c r="T39" s="4"/>
      <c r="U39" s="4"/>
      <c r="V39" s="4"/>
      <c r="W39" s="47"/>
      <c r="Y39" s="4"/>
      <c r="Z39" s="3"/>
      <c r="AA39" s="3"/>
      <c r="AB39" s="3"/>
      <c r="AC39" s="3"/>
    </row>
    <row r="40" spans="1:36" ht="15" customHeight="1" x14ac:dyDescent="0.25">
      <c r="A40" s="26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5"/>
      <c r="Q40" s="18"/>
      <c r="R40" s="18"/>
      <c r="S40" s="18"/>
      <c r="T40" s="18"/>
      <c r="U40" s="18"/>
      <c r="V40" s="18"/>
      <c r="W40" s="47"/>
      <c r="Y40" s="4"/>
      <c r="Z40" s="3"/>
      <c r="AA40" s="3"/>
      <c r="AB40" s="3"/>
      <c r="AC40" s="3"/>
    </row>
    <row r="41" spans="1:36" ht="15" customHeight="1" x14ac:dyDescent="0.25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5"/>
      <c r="Q41" s="18"/>
      <c r="R41" s="18"/>
      <c r="S41" s="18"/>
      <c r="T41" s="18"/>
      <c r="U41" s="18"/>
      <c r="V41" s="18"/>
      <c r="W41" s="47"/>
      <c r="Y41" s="4"/>
      <c r="Z41" s="3"/>
      <c r="AA41" s="3"/>
      <c r="AB41" s="3"/>
      <c r="AC41" s="3"/>
    </row>
    <row r="42" spans="1:36" ht="15" customHeight="1" x14ac:dyDescent="0.35">
      <c r="B42" s="27" t="s">
        <v>19</v>
      </c>
      <c r="C42" s="27" t="s">
        <v>18</v>
      </c>
      <c r="D42" s="27" t="s">
        <v>17</v>
      </c>
      <c r="E42" s="27" t="s">
        <v>16</v>
      </c>
      <c r="F42" s="27" t="s">
        <v>15</v>
      </c>
      <c r="G42" s="27" t="s">
        <v>14</v>
      </c>
      <c r="H42" s="27" t="s">
        <v>13</v>
      </c>
      <c r="I42" s="27" t="s">
        <v>12</v>
      </c>
      <c r="J42" s="27" t="s">
        <v>11</v>
      </c>
      <c r="K42" s="27" t="s">
        <v>10</v>
      </c>
      <c r="L42" s="27" t="s">
        <v>9</v>
      </c>
      <c r="M42" s="27" t="s">
        <v>8</v>
      </c>
      <c r="N42" s="46" t="s">
        <v>30</v>
      </c>
      <c r="O42" s="27" t="s">
        <v>7</v>
      </c>
      <c r="P42" s="28" t="s">
        <v>6</v>
      </c>
      <c r="Q42" s="27" t="s">
        <v>5</v>
      </c>
      <c r="R42" s="27" t="s">
        <v>4</v>
      </c>
      <c r="S42" s="27" t="s">
        <v>3</v>
      </c>
      <c r="T42" s="27" t="s">
        <v>2</v>
      </c>
      <c r="U42" s="27" t="s">
        <v>1</v>
      </c>
      <c r="V42" s="27" t="s">
        <v>20</v>
      </c>
      <c r="W42" s="47"/>
      <c r="Y42" s="4"/>
      <c r="Z42" s="3"/>
      <c r="AA42" s="3"/>
      <c r="AB42" s="3"/>
      <c r="AC42" s="3"/>
    </row>
    <row r="43" spans="1:36" ht="15" customHeight="1" x14ac:dyDescent="0.25">
      <c r="A43" s="87" t="s">
        <v>38</v>
      </c>
      <c r="B43" s="70">
        <f t="shared" ref="B43:G43" si="4">B$36-B20</f>
        <v>0.74957142857142856</v>
      </c>
      <c r="C43" s="70">
        <f t="shared" si="4"/>
        <v>0.88219071428571438</v>
      </c>
      <c r="D43" s="70">
        <f t="shared" si="4"/>
        <v>0.12625142857142857</v>
      </c>
      <c r="E43" s="70">
        <f t="shared" si="4"/>
        <v>-2.5636898465171191E-2</v>
      </c>
      <c r="F43" s="70">
        <f t="shared" si="4"/>
        <v>1.3971896428571426</v>
      </c>
      <c r="G43" s="70">
        <f t="shared" si="4"/>
        <v>0.37486999999999998</v>
      </c>
      <c r="H43" s="74" t="s">
        <v>31</v>
      </c>
      <c r="I43" s="70">
        <f t="shared" ref="I43:O56" si="5">I$36-I20</f>
        <v>9.4093571428571443E-2</v>
      </c>
      <c r="J43" s="70">
        <f t="shared" si="5"/>
        <v>0.11648357142857144</v>
      </c>
      <c r="K43" s="70">
        <f t="shared" si="5"/>
        <v>0.17332306122448979</v>
      </c>
      <c r="L43" s="70">
        <f t="shared" si="5"/>
        <v>4.829E-2</v>
      </c>
      <c r="M43" s="70">
        <f t="shared" si="5"/>
        <v>8.7528571428571428E-2</v>
      </c>
      <c r="N43" s="70">
        <f t="shared" si="5"/>
        <v>4.040143313420379</v>
      </c>
      <c r="O43" s="70">
        <f t="shared" si="5"/>
        <v>0.10711642857142857</v>
      </c>
      <c r="P43" s="74" t="s">
        <v>31</v>
      </c>
      <c r="Q43" s="70">
        <f t="shared" ref="Q43:V56" si="6">Q$36-Q20</f>
        <v>0.33462571428571425</v>
      </c>
      <c r="R43" s="70">
        <f t="shared" si="6"/>
        <v>0.29821999999999999</v>
      </c>
      <c r="S43" s="70">
        <f t="shared" si="6"/>
        <v>0.44442785714285715</v>
      </c>
      <c r="T43" s="70">
        <f t="shared" si="6"/>
        <v>4.5365000000000003E-2</v>
      </c>
      <c r="U43" s="70">
        <f t="shared" si="6"/>
        <v>0.17860357142857142</v>
      </c>
      <c r="V43" s="70">
        <f t="shared" si="6"/>
        <v>9.5866469761796971</v>
      </c>
      <c r="W43" s="47"/>
      <c r="Y43" s="4"/>
      <c r="Z43" s="3"/>
      <c r="AA43" s="3"/>
      <c r="AB43" s="3"/>
      <c r="AC43" s="3"/>
    </row>
    <row r="44" spans="1:36" ht="15" customHeight="1" x14ac:dyDescent="0.25">
      <c r="A44" s="87"/>
      <c r="B44" s="70">
        <f t="shared" ref="B44:D56" si="7">B$36-B21</f>
        <v>0.74957142857142856</v>
      </c>
      <c r="C44" s="70">
        <f t="shared" si="7"/>
        <v>0.88219071428571438</v>
      </c>
      <c r="D44" s="70">
        <f t="shared" si="7"/>
        <v>0.12631142857142857</v>
      </c>
      <c r="E44" s="70"/>
      <c r="F44" s="70">
        <f t="shared" ref="F44:G56" si="8">F$36-F21</f>
        <v>1.3971896428571426</v>
      </c>
      <c r="G44" s="70">
        <f t="shared" si="8"/>
        <v>0.37486999999999998</v>
      </c>
      <c r="H44" s="74" t="s">
        <v>31</v>
      </c>
      <c r="I44" s="70">
        <f t="shared" si="5"/>
        <v>9.4093571428571443E-2</v>
      </c>
      <c r="J44" s="70">
        <f t="shared" si="5"/>
        <v>0.11648357142857144</v>
      </c>
      <c r="K44" s="70">
        <f t="shared" si="5"/>
        <v>0.17332306122448979</v>
      </c>
      <c r="L44" s="70">
        <f t="shared" si="5"/>
        <v>4.829E-2</v>
      </c>
      <c r="M44" s="70">
        <f t="shared" si="5"/>
        <v>8.7528571428571428E-2</v>
      </c>
      <c r="N44" s="70">
        <f t="shared" si="5"/>
        <v>4.040143313420379</v>
      </c>
      <c r="O44" s="70">
        <f t="shared" si="5"/>
        <v>0.10711642857142857</v>
      </c>
      <c r="P44" s="74" t="s">
        <v>31</v>
      </c>
      <c r="Q44" s="70">
        <f t="shared" si="6"/>
        <v>0.33432571428571423</v>
      </c>
      <c r="R44" s="70">
        <f t="shared" si="6"/>
        <v>0.29821999999999999</v>
      </c>
      <c r="S44" s="70">
        <f t="shared" si="6"/>
        <v>0.44442785714285715</v>
      </c>
      <c r="T44" s="70">
        <f t="shared" si="6"/>
        <v>4.5365000000000003E-2</v>
      </c>
      <c r="U44" s="70">
        <f t="shared" si="6"/>
        <v>0.17860357142857142</v>
      </c>
      <c r="V44" s="70">
        <f t="shared" si="6"/>
        <v>9.6231712737003576</v>
      </c>
      <c r="W44" s="47"/>
      <c r="Y44" s="4"/>
      <c r="Z44" s="3"/>
      <c r="AA44" s="3"/>
      <c r="AB44" s="3"/>
      <c r="AC44" s="3"/>
    </row>
    <row r="45" spans="1:36" ht="15" customHeight="1" x14ac:dyDescent="0.25">
      <c r="A45" s="87"/>
      <c r="B45" s="70">
        <f t="shared" si="7"/>
        <v>0.74957142857142856</v>
      </c>
      <c r="C45" s="70">
        <f t="shared" si="7"/>
        <v>0.88219071428571438</v>
      </c>
      <c r="D45" s="70">
        <f t="shared" si="7"/>
        <v>0.12641142857142856</v>
      </c>
      <c r="E45" s="70"/>
      <c r="F45" s="70">
        <f t="shared" si="8"/>
        <v>1.3965896428571427</v>
      </c>
      <c r="G45" s="70">
        <f t="shared" si="8"/>
        <v>0.37486999999999998</v>
      </c>
      <c r="H45" s="74" t="s">
        <v>31</v>
      </c>
      <c r="I45" s="70">
        <f t="shared" si="5"/>
        <v>9.4093571428571443E-2</v>
      </c>
      <c r="J45" s="70">
        <f t="shared" si="5"/>
        <v>0.11648357142857144</v>
      </c>
      <c r="K45" s="70">
        <f t="shared" si="5"/>
        <v>0.17332306122448979</v>
      </c>
      <c r="L45" s="70">
        <f t="shared" si="5"/>
        <v>4.829E-2</v>
      </c>
      <c r="M45" s="70">
        <f t="shared" si="5"/>
        <v>8.7528571428571428E-2</v>
      </c>
      <c r="N45" s="70">
        <f t="shared" si="5"/>
        <v>4.040143313420379</v>
      </c>
      <c r="O45" s="70">
        <f t="shared" si="5"/>
        <v>0.10711642857142857</v>
      </c>
      <c r="P45" s="74" t="s">
        <v>31</v>
      </c>
      <c r="Q45" s="70">
        <f t="shared" si="6"/>
        <v>0.33462571428571425</v>
      </c>
      <c r="R45" s="70">
        <f t="shared" si="6"/>
        <v>0.29821999999999999</v>
      </c>
      <c r="S45" s="70">
        <f t="shared" si="6"/>
        <v>0.44442785714285715</v>
      </c>
      <c r="T45" s="70">
        <f t="shared" si="6"/>
        <v>4.5365000000000003E-2</v>
      </c>
      <c r="U45" s="70">
        <f t="shared" si="6"/>
        <v>0.17860357142857142</v>
      </c>
      <c r="V45" s="70">
        <f t="shared" si="6"/>
        <v>9.6229712737003581</v>
      </c>
      <c r="W45" s="47"/>
      <c r="Y45" s="4"/>
      <c r="Z45" s="4"/>
      <c r="AA45" s="4"/>
      <c r="AB45" s="4"/>
      <c r="AC45" s="4"/>
      <c r="AG45" s="33"/>
      <c r="AH45" s="33"/>
      <c r="AI45" s="33"/>
      <c r="AJ45" s="33"/>
    </row>
    <row r="46" spans="1:36" ht="15" customHeight="1" x14ac:dyDescent="0.25">
      <c r="A46" s="87"/>
      <c r="B46" s="70">
        <f t="shared" si="7"/>
        <v>0.74957142857142856</v>
      </c>
      <c r="C46" s="70">
        <f t="shared" si="7"/>
        <v>0.88219071428571438</v>
      </c>
      <c r="D46" s="70">
        <f t="shared" si="7"/>
        <v>0.12601142857142858</v>
      </c>
      <c r="E46" s="70"/>
      <c r="F46" s="70">
        <f t="shared" si="8"/>
        <v>1.3971896428571426</v>
      </c>
      <c r="G46" s="70">
        <f t="shared" si="8"/>
        <v>0.37486999999999998</v>
      </c>
      <c r="H46" s="74" t="s">
        <v>31</v>
      </c>
      <c r="I46" s="70">
        <f t="shared" si="5"/>
        <v>9.4093571428571443E-2</v>
      </c>
      <c r="J46" s="70">
        <f t="shared" si="5"/>
        <v>0.11648357142857144</v>
      </c>
      <c r="K46" s="70">
        <f t="shared" si="5"/>
        <v>0.17332306122448979</v>
      </c>
      <c r="L46" s="70">
        <f t="shared" si="5"/>
        <v>4.829E-2</v>
      </c>
      <c r="M46" s="70">
        <f t="shared" si="5"/>
        <v>8.7528571428571428E-2</v>
      </c>
      <c r="N46" s="70">
        <f t="shared" si="5"/>
        <v>4.040143313420379</v>
      </c>
      <c r="O46" s="70">
        <f t="shared" si="5"/>
        <v>0.10711642857142857</v>
      </c>
      <c r="P46" s="74" t="s">
        <v>31</v>
      </c>
      <c r="Q46" s="70">
        <f t="shared" si="6"/>
        <v>0.33462571428571425</v>
      </c>
      <c r="R46" s="70">
        <f t="shared" si="6"/>
        <v>0.29821999999999999</v>
      </c>
      <c r="S46" s="70">
        <f t="shared" si="6"/>
        <v>0.44442785714285715</v>
      </c>
      <c r="T46" s="70">
        <f t="shared" si="6"/>
        <v>4.5365000000000003E-2</v>
      </c>
      <c r="U46" s="70">
        <f t="shared" si="6"/>
        <v>0.17860357142857142</v>
      </c>
      <c r="V46" s="70">
        <f t="shared" si="6"/>
        <v>9.6243628439482922</v>
      </c>
      <c r="W46" s="47"/>
      <c r="Y46" s="4"/>
      <c r="Z46" s="4"/>
      <c r="AA46" s="4"/>
      <c r="AB46" s="4"/>
      <c r="AC46" s="4"/>
      <c r="AG46" s="33"/>
      <c r="AH46" s="33"/>
      <c r="AI46" s="33"/>
      <c r="AJ46" s="33"/>
    </row>
    <row r="47" spans="1:36" x14ac:dyDescent="0.25">
      <c r="A47" s="87"/>
      <c r="B47" s="70">
        <f t="shared" si="7"/>
        <v>0.74957142857142856</v>
      </c>
      <c r="C47" s="70">
        <f t="shared" si="7"/>
        <v>0.88219071428571438</v>
      </c>
      <c r="D47" s="70">
        <f t="shared" si="7"/>
        <v>0.12621142857142859</v>
      </c>
      <c r="E47" s="70"/>
      <c r="F47" s="70">
        <f t="shared" si="8"/>
        <v>1.3971896428571426</v>
      </c>
      <c r="G47" s="70">
        <f t="shared" si="8"/>
        <v>0.37486999999999998</v>
      </c>
      <c r="H47" s="74" t="s">
        <v>31</v>
      </c>
      <c r="I47" s="70">
        <f t="shared" si="5"/>
        <v>9.4093571428571443E-2</v>
      </c>
      <c r="J47" s="70">
        <f t="shared" si="5"/>
        <v>0.11648357142857144</v>
      </c>
      <c r="K47" s="70">
        <f t="shared" si="5"/>
        <v>0.17332306122448979</v>
      </c>
      <c r="L47" s="70">
        <f t="shared" si="5"/>
        <v>4.829E-2</v>
      </c>
      <c r="M47" s="70">
        <f t="shared" si="5"/>
        <v>8.7528571428571428E-2</v>
      </c>
      <c r="N47" s="70">
        <f t="shared" si="5"/>
        <v>4.040143313420379</v>
      </c>
      <c r="O47" s="70">
        <f t="shared" si="5"/>
        <v>0.10711642857142857</v>
      </c>
      <c r="P47" s="74" t="s">
        <v>31</v>
      </c>
      <c r="Q47" s="70">
        <f t="shared" si="6"/>
        <v>0.33462571428571425</v>
      </c>
      <c r="R47" s="70">
        <f t="shared" si="6"/>
        <v>0.29821999999999999</v>
      </c>
      <c r="S47" s="70">
        <f t="shared" si="6"/>
        <v>0.44262785714285713</v>
      </c>
      <c r="T47" s="70">
        <f t="shared" si="6"/>
        <v>4.5365000000000003E-2</v>
      </c>
      <c r="U47" s="70">
        <f t="shared" si="6"/>
        <v>0.17860357142857142</v>
      </c>
      <c r="V47" s="70">
        <f t="shared" si="6"/>
        <v>9.6209754885763914</v>
      </c>
      <c r="W47" s="47"/>
      <c r="Y47" s="4"/>
      <c r="Z47" s="4"/>
      <c r="AA47" s="4"/>
      <c r="AB47" s="4"/>
      <c r="AC47" s="4"/>
      <c r="AG47" s="33"/>
      <c r="AH47" s="33"/>
      <c r="AI47" s="33"/>
      <c r="AJ47" s="33"/>
    </row>
    <row r="48" spans="1:36" ht="16.5" customHeight="1" x14ac:dyDescent="0.25">
      <c r="A48" s="87"/>
      <c r="B48" s="70">
        <f t="shared" si="7"/>
        <v>0.74957142857142856</v>
      </c>
      <c r="C48" s="70">
        <f t="shared" si="7"/>
        <v>0.88219071428571438</v>
      </c>
      <c r="D48" s="70">
        <f t="shared" si="7"/>
        <v>0.12621142857142859</v>
      </c>
      <c r="E48" s="70"/>
      <c r="F48" s="70">
        <f t="shared" si="8"/>
        <v>1.3971896428571426</v>
      </c>
      <c r="G48" s="70">
        <f t="shared" si="8"/>
        <v>0.37486999999999998</v>
      </c>
      <c r="H48" s="74" t="s">
        <v>31</v>
      </c>
      <c r="I48" s="70">
        <f t="shared" si="5"/>
        <v>9.4093571428571443E-2</v>
      </c>
      <c r="J48" s="70">
        <f t="shared" si="5"/>
        <v>0.11648357142857144</v>
      </c>
      <c r="K48" s="70">
        <f t="shared" si="5"/>
        <v>0.17332306122448979</v>
      </c>
      <c r="L48" s="70">
        <f t="shared" si="5"/>
        <v>4.829E-2</v>
      </c>
      <c r="M48" s="70">
        <f t="shared" si="5"/>
        <v>8.7528571428571428E-2</v>
      </c>
      <c r="N48" s="70">
        <f t="shared" si="5"/>
        <v>4.040143313420379</v>
      </c>
      <c r="O48" s="70">
        <f t="shared" si="5"/>
        <v>0.10711642857142857</v>
      </c>
      <c r="P48" s="74" t="s">
        <v>31</v>
      </c>
      <c r="Q48" s="70">
        <f t="shared" si="6"/>
        <v>0.33462571428571425</v>
      </c>
      <c r="R48" s="70">
        <f t="shared" si="6"/>
        <v>0.29821999999999999</v>
      </c>
      <c r="S48" s="70">
        <f t="shared" si="6"/>
        <v>0.44442785714285715</v>
      </c>
      <c r="T48" s="70">
        <f t="shared" si="6"/>
        <v>4.5365000000000003E-2</v>
      </c>
      <c r="U48" s="70">
        <f t="shared" si="6"/>
        <v>0.17860357142857142</v>
      </c>
      <c r="V48" s="70">
        <f t="shared" si="6"/>
        <v>9.6221797034524243</v>
      </c>
      <c r="W48" s="6"/>
      <c r="Y48" s="4"/>
      <c r="Z48" s="4"/>
      <c r="AA48" s="4"/>
      <c r="AB48" s="4"/>
      <c r="AC48" s="4"/>
      <c r="AG48" s="33"/>
      <c r="AH48" s="33"/>
      <c r="AI48" s="33"/>
      <c r="AJ48" s="33"/>
    </row>
    <row r="49" spans="1:36" x14ac:dyDescent="0.25">
      <c r="A49" s="87"/>
      <c r="B49" s="70">
        <f t="shared" si="7"/>
        <v>0.74957142857142856</v>
      </c>
      <c r="C49" s="70">
        <f t="shared" si="7"/>
        <v>0.88219071428571438</v>
      </c>
      <c r="D49" s="70">
        <f t="shared" si="7"/>
        <v>0.12691142857142856</v>
      </c>
      <c r="E49" s="70"/>
      <c r="F49" s="70">
        <f t="shared" si="8"/>
        <v>1.3971896428571426</v>
      </c>
      <c r="G49" s="70">
        <f t="shared" si="8"/>
        <v>0.37486999999999998</v>
      </c>
      <c r="H49" s="74" t="s">
        <v>31</v>
      </c>
      <c r="I49" s="70">
        <f t="shared" si="5"/>
        <v>9.4093571428571443E-2</v>
      </c>
      <c r="J49" s="70">
        <f t="shared" si="5"/>
        <v>0.11648357142857144</v>
      </c>
      <c r="K49" s="70">
        <f t="shared" si="5"/>
        <v>0.17332306122448979</v>
      </c>
      <c r="L49" s="70">
        <f t="shared" si="5"/>
        <v>4.829E-2</v>
      </c>
      <c r="M49" s="70">
        <f t="shared" si="5"/>
        <v>8.7528571428571428E-2</v>
      </c>
      <c r="N49" s="70">
        <f t="shared" si="5"/>
        <v>4.040143313420379</v>
      </c>
      <c r="O49" s="70">
        <f t="shared" si="5"/>
        <v>0.10711642857142857</v>
      </c>
      <c r="P49" s="74" t="s">
        <v>31</v>
      </c>
      <c r="Q49" s="70">
        <f t="shared" si="6"/>
        <v>0.33462571428571425</v>
      </c>
      <c r="R49" s="70">
        <f t="shared" si="6"/>
        <v>0.29821999999999999</v>
      </c>
      <c r="S49" s="70">
        <f t="shared" si="6"/>
        <v>0.44442785714285715</v>
      </c>
      <c r="T49" s="70">
        <f t="shared" si="6"/>
        <v>4.5365000000000003E-2</v>
      </c>
      <c r="U49" s="70">
        <f t="shared" si="6"/>
        <v>0.17860357142857142</v>
      </c>
      <c r="V49" s="70">
        <f t="shared" si="6"/>
        <v>9.6220853232871342</v>
      </c>
      <c r="Y49" s="4"/>
      <c r="Z49" s="4"/>
      <c r="AA49" s="4"/>
      <c r="AB49" s="4"/>
      <c r="AC49" s="4"/>
      <c r="AG49" s="33"/>
      <c r="AH49" s="33"/>
      <c r="AI49" s="33"/>
      <c r="AJ49" s="33"/>
    </row>
    <row r="50" spans="1:36" x14ac:dyDescent="0.25">
      <c r="A50" s="87"/>
      <c r="B50" s="70">
        <f t="shared" si="7"/>
        <v>0.74957142857142856</v>
      </c>
      <c r="C50" s="70">
        <f t="shared" si="7"/>
        <v>0.88219071428571438</v>
      </c>
      <c r="D50" s="70">
        <f t="shared" si="7"/>
        <v>0.12625142857142857</v>
      </c>
      <c r="E50" s="70">
        <f>E$36-E27</f>
        <v>-2.5636898465171191E-2</v>
      </c>
      <c r="F50" s="70">
        <f t="shared" si="8"/>
        <v>1.3971896428571426</v>
      </c>
      <c r="G50" s="70">
        <f t="shared" si="8"/>
        <v>0.37486999999999998</v>
      </c>
      <c r="H50" s="74" t="s">
        <v>31</v>
      </c>
      <c r="I50" s="70">
        <f t="shared" si="5"/>
        <v>9.4093571428571443E-2</v>
      </c>
      <c r="J50" s="70">
        <f t="shared" si="5"/>
        <v>0.11648357142857144</v>
      </c>
      <c r="K50" s="70">
        <f t="shared" si="5"/>
        <v>0.17332306122448979</v>
      </c>
      <c r="L50" s="70">
        <f t="shared" si="5"/>
        <v>4.829E-2</v>
      </c>
      <c r="M50" s="70">
        <f t="shared" si="5"/>
        <v>8.7528571428571428E-2</v>
      </c>
      <c r="N50" s="70">
        <f t="shared" si="5"/>
        <v>4.040143313420379</v>
      </c>
      <c r="O50" s="70">
        <f t="shared" si="5"/>
        <v>0.10711642857142857</v>
      </c>
      <c r="P50" s="74" t="s">
        <v>31</v>
      </c>
      <c r="Q50" s="70">
        <f t="shared" si="6"/>
        <v>0.33462571428571425</v>
      </c>
      <c r="R50" s="70">
        <f t="shared" si="6"/>
        <v>0.29821999999999999</v>
      </c>
      <c r="S50" s="70">
        <f t="shared" si="6"/>
        <v>0.44442785714285715</v>
      </c>
      <c r="T50" s="70">
        <f t="shared" si="6"/>
        <v>4.5365000000000003E-2</v>
      </c>
      <c r="U50" s="70">
        <f t="shared" si="6"/>
        <v>0.17860357142857142</v>
      </c>
      <c r="V50" s="70">
        <f t="shared" si="6"/>
        <v>9.5866469761796971</v>
      </c>
      <c r="Y50" s="4"/>
      <c r="Z50" s="4"/>
      <c r="AA50" s="4"/>
      <c r="AB50" s="4"/>
      <c r="AC50" s="4"/>
      <c r="AG50" s="33"/>
      <c r="AH50" s="33"/>
      <c r="AI50" s="33"/>
      <c r="AJ50" s="33"/>
    </row>
    <row r="51" spans="1:36" ht="18" customHeight="1" x14ac:dyDescent="0.25">
      <c r="A51" s="87"/>
      <c r="B51" s="70">
        <f t="shared" si="7"/>
        <v>0.74957142857142856</v>
      </c>
      <c r="C51" s="70">
        <f t="shared" si="7"/>
        <v>0.88219071428571438</v>
      </c>
      <c r="D51" s="70">
        <f t="shared" si="7"/>
        <v>0.12616142857142856</v>
      </c>
      <c r="E51" s="70">
        <f>E$36-E28</f>
        <v>1.8473101534828808E-2</v>
      </c>
      <c r="F51" s="70">
        <f t="shared" si="8"/>
        <v>1.3971896428571426</v>
      </c>
      <c r="G51" s="70">
        <f t="shared" si="8"/>
        <v>0.37486999999999998</v>
      </c>
      <c r="H51" s="74" t="s">
        <v>31</v>
      </c>
      <c r="I51" s="70">
        <f t="shared" si="5"/>
        <v>9.4093571428571443E-2</v>
      </c>
      <c r="J51" s="70">
        <f t="shared" si="5"/>
        <v>0.11648357142857144</v>
      </c>
      <c r="K51" s="70">
        <f t="shared" si="5"/>
        <v>0.17332306122448979</v>
      </c>
      <c r="L51" s="70">
        <f t="shared" si="5"/>
        <v>4.829E-2</v>
      </c>
      <c r="M51" s="70">
        <f t="shared" si="5"/>
        <v>8.7528571428571428E-2</v>
      </c>
      <c r="N51" s="70">
        <f t="shared" si="5"/>
        <v>4.040143313420379</v>
      </c>
      <c r="O51" s="70">
        <f t="shared" si="5"/>
        <v>0.10711642857142857</v>
      </c>
      <c r="P51" s="74" t="s">
        <v>31</v>
      </c>
      <c r="Q51" s="70">
        <f t="shared" si="6"/>
        <v>0.33462571428571425</v>
      </c>
      <c r="R51" s="70">
        <f t="shared" si="6"/>
        <v>0.29821999999999999</v>
      </c>
      <c r="S51" s="70">
        <f t="shared" si="6"/>
        <v>0.44442785714285715</v>
      </c>
      <c r="T51" s="70">
        <f t="shared" si="6"/>
        <v>4.5365000000000003E-2</v>
      </c>
      <c r="U51" s="70">
        <f t="shared" si="6"/>
        <v>0.17860357142857142</v>
      </c>
      <c r="V51" s="70">
        <f t="shared" si="6"/>
        <v>9.6306669761796968</v>
      </c>
      <c r="Y51" s="4"/>
      <c r="Z51" s="4"/>
      <c r="AA51" s="4"/>
      <c r="AB51" s="4"/>
      <c r="AC51" s="4"/>
      <c r="AG51" s="33"/>
      <c r="AH51" s="33"/>
      <c r="AI51" s="33"/>
      <c r="AJ51" s="33"/>
    </row>
    <row r="52" spans="1:36" ht="18.75" customHeight="1" x14ac:dyDescent="0.25">
      <c r="A52" s="87"/>
      <c r="B52" s="70">
        <f t="shared" si="7"/>
        <v>0.7491214285714286</v>
      </c>
      <c r="C52" s="70">
        <f t="shared" si="7"/>
        <v>0.88219071428571438</v>
      </c>
      <c r="D52" s="70">
        <f t="shared" si="7"/>
        <v>0.12731142857142858</v>
      </c>
      <c r="E52" s="70">
        <f>E$36-E29</f>
        <v>1.5853101534828808E-2</v>
      </c>
      <c r="F52" s="70">
        <f t="shared" si="8"/>
        <v>1.3940596428571426</v>
      </c>
      <c r="G52" s="70">
        <f t="shared" si="8"/>
        <v>0.37486999999999998</v>
      </c>
      <c r="H52" s="74" t="s">
        <v>31</v>
      </c>
      <c r="I52" s="70">
        <f t="shared" si="5"/>
        <v>9.4093571428571443E-2</v>
      </c>
      <c r="J52" s="70">
        <f t="shared" si="5"/>
        <v>0.11648357142857144</v>
      </c>
      <c r="K52" s="70">
        <f t="shared" si="5"/>
        <v>0.1710830612244898</v>
      </c>
      <c r="L52" s="70">
        <f t="shared" si="5"/>
        <v>4.829E-2</v>
      </c>
      <c r="M52" s="70">
        <f t="shared" si="5"/>
        <v>8.7528571428571428E-2</v>
      </c>
      <c r="N52" s="70">
        <f t="shared" si="5"/>
        <v>4.040143313420379</v>
      </c>
      <c r="O52" s="70">
        <f t="shared" si="5"/>
        <v>0.10711642857142857</v>
      </c>
      <c r="P52" s="74" t="s">
        <v>31</v>
      </c>
      <c r="Q52" s="70">
        <f t="shared" si="6"/>
        <v>0.33333571428571424</v>
      </c>
      <c r="R52" s="70">
        <f t="shared" si="6"/>
        <v>0.29821999999999999</v>
      </c>
      <c r="S52" s="70">
        <f t="shared" si="6"/>
        <v>0.44442785714285715</v>
      </c>
      <c r="T52" s="70">
        <f t="shared" si="6"/>
        <v>4.5365000000000003E-2</v>
      </c>
      <c r="U52" s="70">
        <f t="shared" si="6"/>
        <v>0.17860357142857142</v>
      </c>
      <c r="V52" s="70">
        <f t="shared" si="6"/>
        <v>9.6211269761796974</v>
      </c>
      <c r="Y52" s="4"/>
      <c r="Z52" s="4"/>
      <c r="AA52" s="4"/>
      <c r="AB52" s="4"/>
      <c r="AC52" s="4"/>
      <c r="AG52" s="33"/>
      <c r="AH52" s="33"/>
      <c r="AI52" s="33"/>
      <c r="AJ52" s="33"/>
    </row>
    <row r="53" spans="1:36" x14ac:dyDescent="0.25">
      <c r="A53" s="87"/>
      <c r="B53" s="70">
        <f t="shared" si="7"/>
        <v>0.74957142857142856</v>
      </c>
      <c r="C53" s="70">
        <f t="shared" si="7"/>
        <v>0.88219071428571438</v>
      </c>
      <c r="D53" s="70">
        <f t="shared" si="7"/>
        <v>0.12635142857142859</v>
      </c>
      <c r="E53" s="70"/>
      <c r="F53" s="70">
        <f t="shared" si="8"/>
        <v>1.3965996428571426</v>
      </c>
      <c r="G53" s="70">
        <f t="shared" si="8"/>
        <v>0.3745</v>
      </c>
      <c r="H53" s="74" t="s">
        <v>31</v>
      </c>
      <c r="I53" s="70">
        <f t="shared" si="5"/>
        <v>9.4093571428571443E-2</v>
      </c>
      <c r="J53" s="70">
        <f t="shared" si="5"/>
        <v>0.11648357142857144</v>
      </c>
      <c r="K53" s="70">
        <f t="shared" si="5"/>
        <v>0.17332306122448979</v>
      </c>
      <c r="L53" s="70">
        <f t="shared" si="5"/>
        <v>4.829E-2</v>
      </c>
      <c r="M53" s="70">
        <f t="shared" si="5"/>
        <v>8.7528571428571428E-2</v>
      </c>
      <c r="N53" s="70">
        <f t="shared" si="5"/>
        <v>4.040143313420379</v>
      </c>
      <c r="O53" s="70">
        <f t="shared" si="5"/>
        <v>0.10711642857142857</v>
      </c>
      <c r="P53" s="74" t="s">
        <v>31</v>
      </c>
      <c r="Q53" s="70">
        <f t="shared" si="6"/>
        <v>0.33462571428571425</v>
      </c>
      <c r="R53" s="70">
        <f t="shared" si="6"/>
        <v>0.29821999999999999</v>
      </c>
      <c r="S53" s="70">
        <f t="shared" si="6"/>
        <v>0.44442785714285715</v>
      </c>
      <c r="T53" s="70">
        <f t="shared" si="6"/>
        <v>4.5365000000000003E-2</v>
      </c>
      <c r="U53" s="70">
        <f t="shared" si="6"/>
        <v>0.17860357142857142</v>
      </c>
      <c r="V53" s="70">
        <f t="shared" si="6"/>
        <v>9.6218469761796968</v>
      </c>
      <c r="Y53" s="4"/>
      <c r="Z53" s="4"/>
      <c r="AA53" s="4"/>
      <c r="AB53" s="4"/>
      <c r="AC53" s="4"/>
      <c r="AG53" s="33"/>
      <c r="AH53" s="33"/>
      <c r="AI53" s="33"/>
      <c r="AJ53" s="33"/>
    </row>
    <row r="54" spans="1:36" x14ac:dyDescent="0.25">
      <c r="A54" s="87"/>
      <c r="B54" s="70">
        <f t="shared" si="7"/>
        <v>0.74887142857142852</v>
      </c>
      <c r="C54" s="70">
        <f t="shared" si="7"/>
        <v>0.88219071428571438</v>
      </c>
      <c r="D54" s="70">
        <f t="shared" si="7"/>
        <v>0.12579142857142858</v>
      </c>
      <c r="E54" s="70"/>
      <c r="F54" s="70">
        <f t="shared" si="8"/>
        <v>1.3971896428571426</v>
      </c>
      <c r="G54" s="70">
        <f t="shared" si="8"/>
        <v>0.37486999999999998</v>
      </c>
      <c r="H54" s="74" t="s">
        <v>31</v>
      </c>
      <c r="I54" s="70">
        <f t="shared" si="5"/>
        <v>9.4093571428571443E-2</v>
      </c>
      <c r="J54" s="70">
        <f t="shared" si="5"/>
        <v>0.11648357142857144</v>
      </c>
      <c r="K54" s="70">
        <f t="shared" si="5"/>
        <v>0.17332306122448979</v>
      </c>
      <c r="L54" s="70">
        <f t="shared" si="5"/>
        <v>4.829E-2</v>
      </c>
      <c r="M54" s="70">
        <f t="shared" si="5"/>
        <v>8.7528571428571428E-2</v>
      </c>
      <c r="N54" s="70">
        <f t="shared" si="5"/>
        <v>4.040143313420379</v>
      </c>
      <c r="O54" s="70">
        <f t="shared" si="5"/>
        <v>0.10711642857142857</v>
      </c>
      <c r="P54" s="74" t="s">
        <v>31</v>
      </c>
      <c r="Q54" s="70">
        <f t="shared" si="6"/>
        <v>0.33462571428571425</v>
      </c>
      <c r="R54" s="70">
        <f t="shared" si="6"/>
        <v>0.29821999999999999</v>
      </c>
      <c r="S54" s="70">
        <f t="shared" si="6"/>
        <v>0.44442785714285715</v>
      </c>
      <c r="T54" s="70">
        <f t="shared" si="6"/>
        <v>4.5365000000000003E-2</v>
      </c>
      <c r="U54" s="70">
        <f t="shared" si="6"/>
        <v>0.17860357142857142</v>
      </c>
      <c r="V54" s="70">
        <f t="shared" si="6"/>
        <v>9.6206169761796971</v>
      </c>
      <c r="Z54" s="12"/>
      <c r="AA54" s="12"/>
      <c r="AB54" s="12"/>
      <c r="AC54" s="12"/>
      <c r="AG54" s="33"/>
      <c r="AH54" s="33"/>
      <c r="AI54" s="33"/>
      <c r="AJ54" s="33"/>
    </row>
    <row r="55" spans="1:36" ht="18" customHeight="1" x14ac:dyDescent="0.25">
      <c r="A55" s="87"/>
      <c r="B55" s="70">
        <f t="shared" si="7"/>
        <v>0.74957142857142856</v>
      </c>
      <c r="C55" s="70">
        <f t="shared" si="7"/>
        <v>0.88219071428571438</v>
      </c>
      <c r="D55" s="70">
        <f t="shared" si="7"/>
        <v>0.12560142857142859</v>
      </c>
      <c r="E55" s="70">
        <f>E$36-E32</f>
        <v>1.4543101534828811E-2</v>
      </c>
      <c r="F55" s="70">
        <f t="shared" si="8"/>
        <v>1.3971896428571426</v>
      </c>
      <c r="G55" s="70">
        <f t="shared" si="8"/>
        <v>0.37486999999999998</v>
      </c>
      <c r="H55" s="74" t="s">
        <v>31</v>
      </c>
      <c r="I55" s="70">
        <f t="shared" si="5"/>
        <v>9.4093571428571443E-2</v>
      </c>
      <c r="J55" s="70">
        <f t="shared" si="5"/>
        <v>0.11648357142857144</v>
      </c>
      <c r="K55" s="70">
        <f t="shared" si="5"/>
        <v>0.17332306122448979</v>
      </c>
      <c r="L55" s="70">
        <f t="shared" si="5"/>
        <v>4.829E-2</v>
      </c>
      <c r="M55" s="70">
        <f t="shared" si="5"/>
        <v>8.7528571428571428E-2</v>
      </c>
      <c r="N55" s="70">
        <f t="shared" si="5"/>
        <v>4.040143313420379</v>
      </c>
      <c r="O55" s="70">
        <f t="shared" si="5"/>
        <v>0.10711642857142857</v>
      </c>
      <c r="P55" s="74" t="s">
        <v>31</v>
      </c>
      <c r="Q55" s="70">
        <f t="shared" si="6"/>
        <v>0.33462571428571425</v>
      </c>
      <c r="R55" s="70">
        <f t="shared" si="6"/>
        <v>0.29821999999999999</v>
      </c>
      <c r="S55" s="70">
        <f t="shared" si="6"/>
        <v>0.44442785714285715</v>
      </c>
      <c r="T55" s="70">
        <f t="shared" si="6"/>
        <v>4.5365000000000003E-2</v>
      </c>
      <c r="U55" s="70">
        <f t="shared" si="6"/>
        <v>0.17860357142857142</v>
      </c>
      <c r="V55" s="70">
        <f t="shared" si="6"/>
        <v>9.6261769761796963</v>
      </c>
      <c r="Z55" s="12"/>
      <c r="AA55" s="12"/>
      <c r="AB55" s="12"/>
      <c r="AC55" s="12"/>
      <c r="AG55" s="33"/>
      <c r="AH55" s="33"/>
      <c r="AI55" s="33"/>
      <c r="AJ55" s="33"/>
    </row>
    <row r="56" spans="1:36" ht="15" customHeight="1" x14ac:dyDescent="0.25">
      <c r="A56" s="87"/>
      <c r="B56" s="75">
        <f t="shared" si="7"/>
        <v>0.7475114285714286</v>
      </c>
      <c r="C56" s="75">
        <f t="shared" si="7"/>
        <v>0.88219071428571438</v>
      </c>
      <c r="D56" s="75">
        <f t="shared" si="7"/>
        <v>0.12488142857142857</v>
      </c>
      <c r="E56" s="75">
        <f>E$36-E33</f>
        <v>1.4533101534828809E-2</v>
      </c>
      <c r="F56" s="75">
        <f t="shared" si="8"/>
        <v>1.3971896428571426</v>
      </c>
      <c r="G56" s="75">
        <f t="shared" si="8"/>
        <v>0.37486999999999998</v>
      </c>
      <c r="H56" s="76" t="s">
        <v>31</v>
      </c>
      <c r="I56" s="75">
        <f t="shared" si="5"/>
        <v>9.4093571428571443E-2</v>
      </c>
      <c r="J56" s="75">
        <f t="shared" si="5"/>
        <v>0.11648357142857144</v>
      </c>
      <c r="K56" s="75">
        <f t="shared" si="5"/>
        <v>0.16447306122448979</v>
      </c>
      <c r="L56" s="75">
        <f t="shared" si="5"/>
        <v>4.829E-2</v>
      </c>
      <c r="M56" s="75">
        <f t="shared" si="5"/>
        <v>8.2448571428571427E-2</v>
      </c>
      <c r="N56" s="75">
        <f t="shared" si="5"/>
        <v>4.040143313420379</v>
      </c>
      <c r="O56" s="75">
        <f t="shared" si="5"/>
        <v>0.10711642857142857</v>
      </c>
      <c r="P56" s="76" t="s">
        <v>31</v>
      </c>
      <c r="Q56" s="75">
        <f t="shared" si="6"/>
        <v>0.33462571428571425</v>
      </c>
      <c r="R56" s="75">
        <f t="shared" si="6"/>
        <v>0.29821999999999999</v>
      </c>
      <c r="S56" s="75">
        <f t="shared" si="6"/>
        <v>0.44442785714285715</v>
      </c>
      <c r="T56" s="75">
        <f t="shared" si="6"/>
        <v>4.5365000000000003E-2</v>
      </c>
      <c r="U56" s="75">
        <f t="shared" si="6"/>
        <v>0.17860357142857142</v>
      </c>
      <c r="V56" s="75">
        <f t="shared" si="6"/>
        <v>9.6055869761796977</v>
      </c>
      <c r="Z56" s="12"/>
      <c r="AA56" s="12"/>
      <c r="AB56" s="12"/>
      <c r="AC56" s="12"/>
      <c r="AG56" s="33"/>
      <c r="AH56" s="33"/>
      <c r="AI56" s="33"/>
      <c r="AJ56" s="33"/>
    </row>
    <row r="57" spans="1:36" ht="15" customHeight="1" x14ac:dyDescent="0.25">
      <c r="Z57" s="12"/>
      <c r="AA57" s="12"/>
      <c r="AB57" s="12"/>
      <c r="AC57" s="12"/>
      <c r="AG57" s="33"/>
      <c r="AH57" s="33"/>
      <c r="AI57" s="33"/>
      <c r="AJ57" s="33"/>
    </row>
    <row r="58" spans="1:36" ht="18" x14ac:dyDescent="0.25">
      <c r="B58" s="89" t="s">
        <v>36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44"/>
      <c r="Z58" s="12"/>
      <c r="AA58" s="12"/>
      <c r="AB58" s="12"/>
      <c r="AC58" s="12"/>
      <c r="AG58" s="33"/>
      <c r="AH58" s="33"/>
      <c r="AI58" s="33"/>
      <c r="AJ58" s="33"/>
    </row>
    <row r="59" spans="1:36" ht="18" x14ac:dyDescent="0.35">
      <c r="B59" s="14" t="s">
        <v>19</v>
      </c>
      <c r="C59" s="14" t="s">
        <v>18</v>
      </c>
      <c r="D59" s="14" t="s">
        <v>17</v>
      </c>
      <c r="E59" s="14" t="s">
        <v>16</v>
      </c>
      <c r="F59" s="14" t="s">
        <v>15</v>
      </c>
      <c r="G59" s="14" t="s">
        <v>14</v>
      </c>
      <c r="H59" s="14" t="s">
        <v>13</v>
      </c>
      <c r="I59" s="14" t="s">
        <v>12</v>
      </c>
      <c r="J59" s="14" t="s">
        <v>11</v>
      </c>
      <c r="K59" s="14" t="s">
        <v>10</v>
      </c>
      <c r="L59" s="14" t="s">
        <v>9</v>
      </c>
      <c r="M59" s="14" t="s">
        <v>8</v>
      </c>
      <c r="N59" s="46" t="s">
        <v>30</v>
      </c>
      <c r="O59" s="14" t="s">
        <v>7</v>
      </c>
      <c r="P59" s="20" t="s">
        <v>6</v>
      </c>
      <c r="Q59" s="14" t="s">
        <v>5</v>
      </c>
      <c r="R59" s="14" t="s">
        <v>4</v>
      </c>
      <c r="S59" s="14" t="s">
        <v>3</v>
      </c>
      <c r="T59" s="14" t="s">
        <v>2</v>
      </c>
      <c r="U59" s="14" t="s">
        <v>1</v>
      </c>
      <c r="V59" s="14" t="s">
        <v>20</v>
      </c>
      <c r="Z59" s="12"/>
      <c r="AA59" s="12"/>
      <c r="AB59" s="12"/>
      <c r="AC59" s="12"/>
      <c r="AG59" s="33"/>
      <c r="AH59" s="33"/>
      <c r="AI59" s="33"/>
      <c r="AJ59" s="33"/>
    </row>
    <row r="60" spans="1:36" ht="18" x14ac:dyDescent="0.25">
      <c r="A60" s="60" t="s">
        <v>39</v>
      </c>
      <c r="B60" s="69">
        <v>0.74934214285714273</v>
      </c>
      <c r="C60" s="69">
        <v>0.88219071428571449</v>
      </c>
      <c r="D60" s="69">
        <v>0.12619071428571429</v>
      </c>
      <c r="E60" s="69">
        <v>1.2291772333726881E-2</v>
      </c>
      <c r="F60" s="69">
        <v>1.3968810714285713</v>
      </c>
      <c r="G60" s="69">
        <v>0.37484357142857133</v>
      </c>
      <c r="H60" s="74">
        <v>0.11364500000000001</v>
      </c>
      <c r="I60" s="69">
        <v>9.4093571428571457E-2</v>
      </c>
      <c r="J60" s="69">
        <v>0.11648357142857145</v>
      </c>
      <c r="K60" s="69">
        <v>0.17253091836734694</v>
      </c>
      <c r="L60" s="69">
        <v>4.8289999999999993E-2</v>
      </c>
      <c r="M60" s="69">
        <v>8.7165714285714277E-2</v>
      </c>
      <c r="N60" s="69">
        <v>4.040143313420379</v>
      </c>
      <c r="O60" s="69">
        <v>0.10711642857142857</v>
      </c>
      <c r="P60" s="74" t="s">
        <v>31</v>
      </c>
      <c r="Q60" s="69">
        <v>0.33451214285714276</v>
      </c>
      <c r="R60" s="69">
        <v>0.29822000000000004</v>
      </c>
      <c r="S60" s="69">
        <v>0.44429928571428573</v>
      </c>
      <c r="T60" s="69">
        <v>4.5364999999999996E-2</v>
      </c>
      <c r="U60" s="69">
        <v>0.17860357142857142</v>
      </c>
      <c r="V60" s="69">
        <v>9.6167901225787507</v>
      </c>
      <c r="W60" s="4"/>
      <c r="Z60" s="12"/>
      <c r="AA60" s="12"/>
      <c r="AB60" s="12"/>
      <c r="AC60" s="12"/>
      <c r="AG60" s="33"/>
      <c r="AH60" s="33"/>
      <c r="AI60" s="33"/>
      <c r="AJ60" s="33"/>
    </row>
    <row r="61" spans="1:36" ht="15" customHeight="1" x14ac:dyDescent="0.25">
      <c r="B61" s="84" t="s">
        <v>22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58"/>
      <c r="W61" s="4"/>
      <c r="Z61" s="12"/>
      <c r="AA61" s="12"/>
      <c r="AB61" s="12"/>
      <c r="AC61" s="12"/>
      <c r="AG61" s="33"/>
      <c r="AH61" s="33"/>
      <c r="AI61" s="33"/>
      <c r="AJ61" s="33"/>
    </row>
    <row r="62" spans="1:36" ht="15.75" customHeight="1" x14ac:dyDescent="0.35">
      <c r="B62" s="27" t="s">
        <v>19</v>
      </c>
      <c r="C62" s="27" t="s">
        <v>18</v>
      </c>
      <c r="D62" s="27" t="s">
        <v>17</v>
      </c>
      <c r="E62" s="27" t="s">
        <v>16</v>
      </c>
      <c r="F62" s="27" t="s">
        <v>15</v>
      </c>
      <c r="G62" s="27" t="s">
        <v>14</v>
      </c>
      <c r="H62" s="27" t="s">
        <v>13</v>
      </c>
      <c r="I62" s="27" t="s">
        <v>12</v>
      </c>
      <c r="J62" s="27" t="s">
        <v>11</v>
      </c>
      <c r="K62" s="27" t="s">
        <v>10</v>
      </c>
      <c r="L62" s="27" t="s">
        <v>9</v>
      </c>
      <c r="M62" s="27" t="s">
        <v>8</v>
      </c>
      <c r="N62" s="27" t="s">
        <v>30</v>
      </c>
      <c r="O62" s="27" t="s">
        <v>7</v>
      </c>
      <c r="P62" s="28" t="s">
        <v>6</v>
      </c>
      <c r="Q62" s="27" t="s">
        <v>5</v>
      </c>
      <c r="R62" s="27" t="s">
        <v>4</v>
      </c>
      <c r="S62" s="27" t="s">
        <v>3</v>
      </c>
      <c r="T62" s="27" t="s">
        <v>2</v>
      </c>
      <c r="U62" s="27" t="s">
        <v>1</v>
      </c>
      <c r="V62" s="27" t="s">
        <v>20</v>
      </c>
      <c r="W62" s="4"/>
    </row>
    <row r="63" spans="1:36" ht="15" customHeight="1" x14ac:dyDescent="0.25">
      <c r="A63" s="60" t="s">
        <v>39</v>
      </c>
      <c r="B63" s="69">
        <f t="shared" ref="B63:G63" si="9">STDEV(B43:B56)</f>
        <v>5.6840484334148031E-4</v>
      </c>
      <c r="C63" s="69">
        <f t="shared" si="9"/>
        <v>1.1521328816827454E-16</v>
      </c>
      <c r="D63" s="69">
        <f t="shared" si="9"/>
        <v>5.6341628667257171E-4</v>
      </c>
      <c r="E63" s="69">
        <f t="shared" si="9"/>
        <v>2.1472182391798617E-2</v>
      </c>
      <c r="F63" s="69">
        <f t="shared" si="9"/>
        <v>8.3996206089102517E-4</v>
      </c>
      <c r="G63" s="69">
        <f t="shared" si="9"/>
        <v>9.8886659507592067E-5</v>
      </c>
      <c r="H63" s="74" t="s">
        <v>31</v>
      </c>
      <c r="I63" s="69">
        <f t="shared" ref="I63:O63" si="10">STDEV(I43:I56)</f>
        <v>1.4401661021034318E-17</v>
      </c>
      <c r="J63" s="69">
        <f t="shared" si="10"/>
        <v>1.4401661021034318E-17</v>
      </c>
      <c r="K63" s="69">
        <f t="shared" si="10"/>
        <v>2.3947897886595652E-3</v>
      </c>
      <c r="L63" s="69">
        <f t="shared" si="10"/>
        <v>7.2008305105171591E-18</v>
      </c>
      <c r="M63" s="69">
        <f t="shared" si="10"/>
        <v>1.3576871089151163E-3</v>
      </c>
      <c r="N63" s="69">
        <f t="shared" si="10"/>
        <v>0</v>
      </c>
      <c r="O63" s="69">
        <f t="shared" si="10"/>
        <v>0</v>
      </c>
      <c r="P63" s="74" t="s">
        <v>31</v>
      </c>
      <c r="Q63" s="69">
        <f t="shared" ref="Q63:V63" si="11">STDEV(Q43:Q56)</f>
        <v>3.4790819175482617E-4</v>
      </c>
      <c r="R63" s="69">
        <f t="shared" si="11"/>
        <v>5.7606644084137272E-17</v>
      </c>
      <c r="S63" s="69">
        <f t="shared" si="11"/>
        <v>4.8107023544237035E-4</v>
      </c>
      <c r="T63" s="69">
        <f t="shared" si="11"/>
        <v>7.2008305105171591E-18</v>
      </c>
      <c r="U63" s="69">
        <f t="shared" si="11"/>
        <v>0</v>
      </c>
      <c r="V63" s="69">
        <f t="shared" si="11"/>
        <v>1.3848937338050264E-2</v>
      </c>
      <c r="W63" s="4"/>
    </row>
    <row r="64" spans="1:36" ht="18" x14ac:dyDescent="0.25">
      <c r="B64" s="84" t="s">
        <v>23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58"/>
      <c r="W64" s="4"/>
    </row>
    <row r="65" spans="1:24" ht="18" x14ac:dyDescent="0.35">
      <c r="B65" s="27" t="s">
        <v>19</v>
      </c>
      <c r="C65" s="27" t="s">
        <v>18</v>
      </c>
      <c r="D65" s="27" t="s">
        <v>17</v>
      </c>
      <c r="E65" s="27" t="s">
        <v>16</v>
      </c>
      <c r="F65" s="27" t="s">
        <v>15</v>
      </c>
      <c r="G65" s="27" t="s">
        <v>14</v>
      </c>
      <c r="H65" s="27" t="s">
        <v>13</v>
      </c>
      <c r="I65" s="27" t="s">
        <v>12</v>
      </c>
      <c r="J65" s="27" t="s">
        <v>11</v>
      </c>
      <c r="K65" s="27" t="s">
        <v>10</v>
      </c>
      <c r="L65" s="27" t="s">
        <v>9</v>
      </c>
      <c r="M65" s="27" t="s">
        <v>8</v>
      </c>
      <c r="N65" s="27" t="s">
        <v>30</v>
      </c>
      <c r="O65" s="27" t="s">
        <v>7</v>
      </c>
      <c r="P65" s="28" t="s">
        <v>6</v>
      </c>
      <c r="Q65" s="27" t="s">
        <v>5</v>
      </c>
      <c r="R65" s="27" t="s">
        <v>4</v>
      </c>
      <c r="S65" s="27" t="s">
        <v>3</v>
      </c>
      <c r="T65" s="27" t="s">
        <v>2</v>
      </c>
      <c r="U65" s="27" t="s">
        <v>1</v>
      </c>
      <c r="V65" s="27" t="s">
        <v>20</v>
      </c>
      <c r="W65" s="4"/>
    </row>
    <row r="66" spans="1:24" ht="18" x14ac:dyDescent="0.25">
      <c r="A66" s="60" t="s">
        <v>39</v>
      </c>
      <c r="B66" s="69">
        <f>B63/SQRT(14)</f>
        <v>1.5191258434048106E-4</v>
      </c>
      <c r="C66" s="69">
        <f t="shared" ref="C66:G66" si="12">C63/SQRT(14)</f>
        <v>3.0792046480667087E-17</v>
      </c>
      <c r="D66" s="69">
        <f t="shared" si="12"/>
        <v>1.5057933648979804E-4</v>
      </c>
      <c r="E66" s="69">
        <f>E63/SQRT(6)</f>
        <v>8.7659817539800476E-3</v>
      </c>
      <c r="F66" s="69">
        <f t="shared" si="12"/>
        <v>2.2448930355305482E-4</v>
      </c>
      <c r="G66" s="69">
        <f t="shared" si="12"/>
        <v>2.6428571428570103E-5</v>
      </c>
      <c r="H66" s="74" t="s">
        <v>31</v>
      </c>
      <c r="I66" s="69">
        <f t="shared" ref="I66:O66" si="13">I63/SQRT(14)</f>
        <v>3.8490058100833859E-18</v>
      </c>
      <c r="J66" s="69">
        <f t="shared" si="13"/>
        <v>3.8490058100833859E-18</v>
      </c>
      <c r="K66" s="69">
        <f t="shared" si="13"/>
        <v>6.4003449303634769E-4</v>
      </c>
      <c r="L66" s="69">
        <f t="shared" si="13"/>
        <v>1.924502905041693E-18</v>
      </c>
      <c r="M66" s="69">
        <f t="shared" si="13"/>
        <v>3.6285714285714296E-4</v>
      </c>
      <c r="N66" s="69">
        <f t="shared" si="13"/>
        <v>0</v>
      </c>
      <c r="O66" s="69">
        <f t="shared" si="13"/>
        <v>0</v>
      </c>
      <c r="P66" s="74" t="s">
        <v>31</v>
      </c>
      <c r="Q66" s="69">
        <f t="shared" ref="Q66:V66" si="14">Q63/SQRT(14)</f>
        <v>9.2982375399900725E-5</v>
      </c>
      <c r="R66" s="69">
        <f t="shared" si="14"/>
        <v>1.5396023240333544E-17</v>
      </c>
      <c r="S66" s="69">
        <f t="shared" si="14"/>
        <v>1.2857142857143031E-4</v>
      </c>
      <c r="T66" s="69">
        <f t="shared" si="14"/>
        <v>1.924502905041693E-18</v>
      </c>
      <c r="U66" s="69">
        <f t="shared" si="14"/>
        <v>0</v>
      </c>
      <c r="V66" s="77">
        <f t="shared" si="14"/>
        <v>3.701284192134658E-3</v>
      </c>
      <c r="W66" s="4"/>
    </row>
    <row r="67" spans="1:24" ht="18" x14ac:dyDescent="0.25">
      <c r="A67" s="15"/>
      <c r="B67" s="84" t="s">
        <v>32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59"/>
      <c r="W67" s="4"/>
    </row>
    <row r="68" spans="1:24" ht="18" x14ac:dyDescent="0.35">
      <c r="A68" s="33"/>
      <c r="B68" s="56" t="s">
        <v>19</v>
      </c>
      <c r="C68" s="56" t="s">
        <v>18</v>
      </c>
      <c r="D68" s="56" t="s">
        <v>17</v>
      </c>
      <c r="E68" s="56" t="s">
        <v>16</v>
      </c>
      <c r="F68" s="56" t="s">
        <v>15</v>
      </c>
      <c r="G68" s="56" t="s">
        <v>14</v>
      </c>
      <c r="H68" s="56" t="s">
        <v>13</v>
      </c>
      <c r="I68" s="56" t="s">
        <v>12</v>
      </c>
      <c r="J68" s="56" t="s">
        <v>11</v>
      </c>
      <c r="K68" s="56" t="s">
        <v>10</v>
      </c>
      <c r="L68" s="56" t="s">
        <v>9</v>
      </c>
      <c r="M68" s="56" t="s">
        <v>8</v>
      </c>
      <c r="N68" s="56" t="s">
        <v>30</v>
      </c>
      <c r="O68" s="56" t="s">
        <v>7</v>
      </c>
      <c r="P68" s="56" t="s">
        <v>6</v>
      </c>
      <c r="Q68" s="56" t="s">
        <v>5</v>
      </c>
      <c r="R68" s="56" t="s">
        <v>3</v>
      </c>
      <c r="S68" s="56" t="s">
        <v>4</v>
      </c>
      <c r="T68" s="56" t="s">
        <v>2</v>
      </c>
      <c r="U68" s="56" t="s">
        <v>1</v>
      </c>
      <c r="V68" s="4"/>
      <c r="W68" s="4"/>
    </row>
    <row r="69" spans="1:24" ht="15" customHeight="1" x14ac:dyDescent="0.25">
      <c r="A69" s="13"/>
      <c r="B69" s="57">
        <v>89</v>
      </c>
      <c r="C69" s="57">
        <v>174</v>
      </c>
      <c r="D69" s="57">
        <v>133</v>
      </c>
      <c r="E69" s="57">
        <v>121</v>
      </c>
      <c r="F69" s="57">
        <v>146</v>
      </c>
      <c r="G69" s="57">
        <v>147</v>
      </c>
      <c r="H69" s="57">
        <v>75</v>
      </c>
      <c r="I69" s="57">
        <v>155</v>
      </c>
      <c r="J69" s="57">
        <v>131</v>
      </c>
      <c r="K69" s="57">
        <v>131</v>
      </c>
      <c r="L69" s="57">
        <v>146</v>
      </c>
      <c r="M69" s="57">
        <v>149</v>
      </c>
      <c r="N69" s="57">
        <v>14</v>
      </c>
      <c r="O69" s="57">
        <v>165</v>
      </c>
      <c r="P69" s="57">
        <v>115</v>
      </c>
      <c r="Q69" s="57">
        <v>105</v>
      </c>
      <c r="R69" s="57">
        <v>119</v>
      </c>
      <c r="S69" s="57">
        <v>204</v>
      </c>
      <c r="T69" s="57">
        <v>181</v>
      </c>
      <c r="U69" s="57">
        <v>117</v>
      </c>
      <c r="V69" s="4"/>
      <c r="W69" s="4"/>
      <c r="X69" s="11"/>
    </row>
    <row r="70" spans="1:24" ht="18" x14ac:dyDescent="0.25">
      <c r="A70" s="15"/>
      <c r="B70" s="85" t="s">
        <v>33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4"/>
      <c r="W70" s="4"/>
    </row>
    <row r="71" spans="1:24" ht="15" customHeight="1" x14ac:dyDescent="0.35">
      <c r="A71" s="33"/>
      <c r="B71" s="56" t="s">
        <v>19</v>
      </c>
      <c r="C71" s="56" t="s">
        <v>18</v>
      </c>
      <c r="D71" s="56" t="s">
        <v>17</v>
      </c>
      <c r="E71" s="56" t="s">
        <v>16</v>
      </c>
      <c r="F71" s="56" t="s">
        <v>15</v>
      </c>
      <c r="G71" s="56" t="s">
        <v>14</v>
      </c>
      <c r="H71" s="56" t="s">
        <v>13</v>
      </c>
      <c r="I71" s="56" t="s">
        <v>12</v>
      </c>
      <c r="J71" s="56" t="s">
        <v>11</v>
      </c>
      <c r="K71" s="56" t="s">
        <v>10</v>
      </c>
      <c r="L71" s="56" t="s">
        <v>9</v>
      </c>
      <c r="M71" s="56" t="s">
        <v>8</v>
      </c>
      <c r="N71" s="56" t="s">
        <v>30</v>
      </c>
      <c r="O71" s="56" t="s">
        <v>7</v>
      </c>
      <c r="P71" s="56" t="s">
        <v>6</v>
      </c>
      <c r="Q71" s="56" t="s">
        <v>5</v>
      </c>
      <c r="R71" s="56" t="s">
        <v>3</v>
      </c>
      <c r="S71" s="56" t="s">
        <v>4</v>
      </c>
      <c r="T71" s="56" t="s">
        <v>2</v>
      </c>
      <c r="U71" s="56" t="s">
        <v>1</v>
      </c>
      <c r="V71" s="4"/>
      <c r="W71" s="4"/>
    </row>
    <row r="72" spans="1:24" x14ac:dyDescent="0.25">
      <c r="A72" s="13"/>
      <c r="B72" s="57">
        <v>1</v>
      </c>
      <c r="C72" s="57">
        <v>3</v>
      </c>
      <c r="D72" s="57">
        <v>1</v>
      </c>
      <c r="E72" s="57">
        <v>1</v>
      </c>
      <c r="F72" s="57">
        <v>2</v>
      </c>
      <c r="G72" s="57">
        <v>1</v>
      </c>
      <c r="H72" s="57">
        <v>1</v>
      </c>
      <c r="I72" s="57">
        <v>1</v>
      </c>
      <c r="J72" s="57">
        <v>1</v>
      </c>
      <c r="K72" s="57">
        <v>1</v>
      </c>
      <c r="L72" s="57">
        <v>2</v>
      </c>
      <c r="M72" s="57">
        <v>1</v>
      </c>
      <c r="N72" s="57">
        <v>1</v>
      </c>
      <c r="O72" s="57">
        <v>1</v>
      </c>
      <c r="P72" s="57">
        <v>0</v>
      </c>
      <c r="Q72" s="57">
        <v>1</v>
      </c>
      <c r="R72" s="57">
        <v>1</v>
      </c>
      <c r="S72" s="57">
        <v>1</v>
      </c>
      <c r="T72" s="57">
        <v>1</v>
      </c>
      <c r="U72" s="57">
        <v>1</v>
      </c>
      <c r="V72" s="4"/>
      <c r="W72" s="4"/>
    </row>
    <row r="73" spans="1:2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9"/>
      <c r="Q73" s="4"/>
      <c r="R73" s="4"/>
      <c r="S73" s="4"/>
      <c r="T73" s="4"/>
      <c r="U73" s="4"/>
      <c r="V73" s="4"/>
      <c r="W73" s="4"/>
    </row>
    <row r="77" spans="1:24" ht="15" customHeight="1" x14ac:dyDescent="0.25"/>
    <row r="78" spans="1:24" ht="15" customHeight="1" x14ac:dyDescent="0.25"/>
    <row r="79" spans="1:24" ht="15" customHeight="1" x14ac:dyDescent="0.25"/>
    <row r="85" spans="24:36" ht="15" customHeight="1" x14ac:dyDescent="0.25"/>
    <row r="86" spans="24:36" x14ac:dyDescent="0.25">
      <c r="Y86" s="11"/>
      <c r="Z86" s="11"/>
      <c r="AA86" s="11"/>
      <c r="AB86" s="11"/>
    </row>
    <row r="91" spans="24:36" ht="18" x14ac:dyDescent="0.25">
      <c r="X91" s="48"/>
      <c r="Y91" s="55"/>
      <c r="Z91" s="55"/>
      <c r="AA91" s="55"/>
      <c r="AB91" s="55"/>
      <c r="AC91" s="55"/>
      <c r="AD91" s="55"/>
    </row>
    <row r="92" spans="24:36" x14ac:dyDescent="0.25">
      <c r="X92" s="48"/>
      <c r="Y92" s="49"/>
      <c r="Z92" s="49"/>
      <c r="AA92" s="49"/>
      <c r="AB92" s="49"/>
      <c r="AC92" s="49"/>
      <c r="AD92" s="49"/>
    </row>
    <row r="93" spans="24:36" x14ac:dyDescent="0.25">
      <c r="X93" s="51"/>
      <c r="Y93" s="52"/>
      <c r="Z93" s="52"/>
      <c r="AA93" s="52"/>
      <c r="AB93" s="52"/>
      <c r="AC93" s="52"/>
      <c r="AD93" s="52"/>
    </row>
    <row r="94" spans="24:36" x14ac:dyDescent="0.25">
      <c r="X94" s="51"/>
      <c r="Y94" s="52"/>
      <c r="Z94" s="52"/>
      <c r="AA94" s="52"/>
      <c r="AB94" s="52"/>
      <c r="AC94" s="52"/>
      <c r="AD94" s="52"/>
    </row>
    <row r="95" spans="24:36" ht="18" x14ac:dyDescent="0.25">
      <c r="X95" s="51"/>
      <c r="Y95" s="52"/>
      <c r="Z95" s="52"/>
      <c r="AA95" s="52"/>
      <c r="AB95" s="52"/>
      <c r="AC95" s="52"/>
      <c r="AD95" s="52"/>
      <c r="AE95" s="55"/>
      <c r="AF95" s="55"/>
      <c r="AG95" s="55"/>
      <c r="AH95" s="55"/>
      <c r="AI95" s="55"/>
      <c r="AJ95" s="55"/>
    </row>
    <row r="96" spans="24:36" x14ac:dyDescent="0.25">
      <c r="X96" s="51"/>
      <c r="Y96" s="52"/>
      <c r="Z96" s="52"/>
      <c r="AA96" s="52"/>
      <c r="AB96" s="52"/>
      <c r="AC96" s="52"/>
      <c r="AD96" s="52"/>
      <c r="AE96" s="49"/>
      <c r="AF96" s="49"/>
      <c r="AG96" s="49"/>
      <c r="AH96" s="49"/>
      <c r="AI96" s="49"/>
      <c r="AJ96" s="49"/>
    </row>
    <row r="97" spans="24:36" ht="18" x14ac:dyDescent="0.25">
      <c r="X97" s="48"/>
      <c r="Y97" s="55"/>
      <c r="Z97" s="55"/>
      <c r="AA97" s="55"/>
      <c r="AB97" s="55"/>
      <c r="AC97" s="55"/>
      <c r="AD97" s="55"/>
      <c r="AE97" s="53"/>
      <c r="AF97" s="52"/>
      <c r="AG97" s="52"/>
      <c r="AH97" s="52"/>
      <c r="AI97" s="52"/>
      <c r="AJ97" s="52"/>
    </row>
    <row r="98" spans="24:36" x14ac:dyDescent="0.25">
      <c r="X98" s="48"/>
      <c r="Y98" s="49"/>
      <c r="Z98" s="49"/>
      <c r="AA98" s="49"/>
      <c r="AB98" s="49"/>
      <c r="AC98" s="49"/>
      <c r="AD98" s="49"/>
      <c r="AE98" s="53"/>
      <c r="AF98" s="52"/>
      <c r="AG98" s="52"/>
      <c r="AH98" s="52"/>
      <c r="AI98" s="52"/>
      <c r="AJ98" s="52"/>
    </row>
    <row r="99" spans="24:36" ht="24.75" customHeight="1" x14ac:dyDescent="0.25">
      <c r="X99" s="51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</row>
    <row r="100" spans="24:36" x14ac:dyDescent="0.25">
      <c r="X100" s="51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</row>
    <row r="101" spans="24:36" ht="18" x14ac:dyDescent="0.25">
      <c r="X101" s="51"/>
      <c r="Y101" s="52"/>
      <c r="Z101" s="52"/>
      <c r="AA101" s="52"/>
      <c r="AB101" s="52"/>
      <c r="AC101" s="52"/>
      <c r="AD101" s="52"/>
      <c r="AE101" s="55"/>
      <c r="AF101" s="55"/>
      <c r="AG101" s="55"/>
      <c r="AH101" s="55"/>
      <c r="AI101" s="55"/>
      <c r="AJ101" s="55"/>
    </row>
    <row r="102" spans="24:36" x14ac:dyDescent="0.25">
      <c r="X102" s="51"/>
      <c r="Y102" s="52"/>
      <c r="Z102" s="52"/>
      <c r="AA102" s="52"/>
      <c r="AB102" s="52"/>
      <c r="AC102" s="52"/>
      <c r="AD102" s="52"/>
      <c r="AE102" s="49"/>
      <c r="AF102" s="49"/>
      <c r="AG102" s="49"/>
      <c r="AH102" s="49"/>
      <c r="AI102" s="49"/>
      <c r="AJ102" s="49"/>
    </row>
    <row r="103" spans="24:36" ht="18" x14ac:dyDescent="0.25">
      <c r="X103" s="48"/>
      <c r="Y103" s="55"/>
      <c r="Z103" s="55"/>
      <c r="AA103" s="55"/>
      <c r="AB103" s="55"/>
      <c r="AC103" s="55"/>
      <c r="AD103" s="55"/>
      <c r="AE103" s="53"/>
      <c r="AF103" s="52"/>
      <c r="AG103" s="52"/>
      <c r="AH103" s="52"/>
      <c r="AI103" s="52"/>
      <c r="AJ103" s="52"/>
    </row>
    <row r="104" spans="24:36" x14ac:dyDescent="0.25">
      <c r="X104" s="48"/>
      <c r="Y104" s="49"/>
      <c r="Z104" s="49"/>
      <c r="AA104" s="49"/>
      <c r="AB104" s="49"/>
      <c r="AC104" s="49"/>
      <c r="AD104" s="49"/>
      <c r="AE104" s="53"/>
      <c r="AF104" s="52"/>
      <c r="AG104" s="52"/>
      <c r="AH104" s="52"/>
      <c r="AI104" s="52"/>
      <c r="AJ104" s="52"/>
    </row>
    <row r="105" spans="24:36" x14ac:dyDescent="0.25">
      <c r="X105" s="51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</row>
    <row r="106" spans="24:36" x14ac:dyDescent="0.25">
      <c r="X106" s="51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</row>
    <row r="107" spans="24:36" ht="18" x14ac:dyDescent="0.25">
      <c r="X107" s="51"/>
      <c r="Y107" s="52"/>
      <c r="Z107" s="52"/>
      <c r="AA107" s="52"/>
      <c r="AB107" s="52"/>
      <c r="AC107" s="52"/>
      <c r="AD107" s="52"/>
      <c r="AE107" s="55"/>
      <c r="AF107" s="55"/>
      <c r="AG107" s="55"/>
      <c r="AH107" s="55"/>
      <c r="AI107" s="55"/>
      <c r="AJ107" s="55"/>
    </row>
    <row r="108" spans="24:36" x14ac:dyDescent="0.25">
      <c r="X108" s="51"/>
      <c r="Y108" s="52"/>
      <c r="Z108" s="52"/>
      <c r="AA108" s="52"/>
      <c r="AB108" s="52"/>
      <c r="AC108" s="52"/>
      <c r="AD108" s="52"/>
      <c r="AE108" s="49"/>
      <c r="AF108" s="49"/>
      <c r="AG108" s="49"/>
      <c r="AH108" s="49"/>
      <c r="AI108" s="49"/>
      <c r="AJ108" s="49"/>
    </row>
    <row r="109" spans="24:36" x14ac:dyDescent="0.25">
      <c r="X109" s="6"/>
      <c r="Y109" s="6"/>
      <c r="Z109" s="54"/>
      <c r="AA109" s="54"/>
      <c r="AB109" s="54"/>
      <c r="AC109" s="54"/>
      <c r="AD109" s="6"/>
      <c r="AE109" s="53"/>
      <c r="AF109" s="52"/>
      <c r="AG109" s="52"/>
      <c r="AH109" s="52"/>
      <c r="AI109" s="52"/>
      <c r="AJ109" s="52"/>
    </row>
    <row r="110" spans="24:36" x14ac:dyDescent="0.25">
      <c r="X110" s="6"/>
      <c r="Y110" s="6"/>
      <c r="Z110" s="54"/>
      <c r="AA110" s="54"/>
      <c r="AB110" s="54"/>
      <c r="AC110" s="54"/>
      <c r="AD110" s="6"/>
      <c r="AE110" s="53"/>
      <c r="AF110" s="52"/>
      <c r="AG110" s="52"/>
      <c r="AH110" s="52"/>
      <c r="AI110" s="52"/>
      <c r="AJ110" s="52"/>
    </row>
    <row r="111" spans="24:36" x14ac:dyDescent="0.25">
      <c r="X111" s="6"/>
      <c r="Y111" s="6"/>
      <c r="Z111" s="54"/>
      <c r="AA111" s="54"/>
      <c r="AB111" s="54"/>
      <c r="AC111" s="54"/>
      <c r="AD111" s="6"/>
      <c r="AE111" s="52"/>
      <c r="AF111" s="52"/>
      <c r="AG111" s="52"/>
      <c r="AH111" s="52"/>
      <c r="AI111" s="52"/>
      <c r="AJ111" s="52"/>
    </row>
    <row r="112" spans="24:36" x14ac:dyDescent="0.25">
      <c r="X112" s="6"/>
      <c r="Y112" s="6"/>
      <c r="Z112" s="54"/>
      <c r="AA112" s="54"/>
      <c r="AB112" s="54"/>
      <c r="AC112" s="54"/>
      <c r="AD112" s="6"/>
      <c r="AE112" s="52"/>
      <c r="AF112" s="52"/>
      <c r="AG112" s="52"/>
      <c r="AH112" s="52"/>
      <c r="AI112" s="52"/>
      <c r="AJ112" s="52"/>
    </row>
    <row r="113" spans="24:36" ht="16.5" customHeight="1" x14ac:dyDescent="0.25">
      <c r="X113" s="6"/>
      <c r="Y113" s="6"/>
      <c r="Z113" s="54"/>
      <c r="AA113" s="54"/>
      <c r="AB113" s="54"/>
      <c r="AC113" s="54"/>
      <c r="AD113" s="6"/>
      <c r="AE113" s="6"/>
      <c r="AF113" s="6"/>
      <c r="AG113" s="32"/>
      <c r="AH113" s="32"/>
      <c r="AI113" s="32"/>
      <c r="AJ113" s="32"/>
    </row>
    <row r="114" spans="24:36" x14ac:dyDescent="0.25">
      <c r="X114" s="6"/>
      <c r="Y114" s="6"/>
      <c r="Z114" s="54"/>
      <c r="AA114" s="54"/>
      <c r="AB114" s="54"/>
      <c r="AC114" s="54"/>
      <c r="AD114" s="6"/>
      <c r="AE114" s="6"/>
      <c r="AF114" s="6"/>
      <c r="AG114" s="32"/>
      <c r="AH114" s="32"/>
      <c r="AI114" s="32"/>
      <c r="AJ114" s="32"/>
    </row>
    <row r="115" spans="24:36" x14ac:dyDescent="0.25">
      <c r="AE115" s="6"/>
      <c r="AF115" s="6"/>
      <c r="AG115" s="32"/>
      <c r="AH115" s="32"/>
      <c r="AI115" s="32"/>
      <c r="AJ115" s="32"/>
    </row>
    <row r="116" spans="24:36" x14ac:dyDescent="0.25">
      <c r="AE116" s="6"/>
      <c r="AF116" s="6"/>
      <c r="AG116" s="32"/>
      <c r="AH116" s="32"/>
      <c r="AI116" s="32"/>
      <c r="AJ116" s="32"/>
    </row>
    <row r="117" spans="24:36" x14ac:dyDescent="0.25">
      <c r="AE117" s="6"/>
      <c r="AF117" s="6"/>
      <c r="AG117" s="32"/>
      <c r="AH117" s="32"/>
      <c r="AI117" s="32"/>
      <c r="AJ117" s="32"/>
    </row>
    <row r="118" spans="24:36" x14ac:dyDescent="0.25">
      <c r="AE118" s="6"/>
      <c r="AF118" s="6"/>
      <c r="AG118" s="32"/>
      <c r="AH118" s="32"/>
      <c r="AI118" s="32"/>
      <c r="AJ118" s="32"/>
    </row>
    <row r="127" spans="24:36" ht="15.75" customHeight="1" x14ac:dyDescent="0.25"/>
    <row r="141" spans="37:45" x14ac:dyDescent="0.25">
      <c r="AS141" s="6"/>
    </row>
    <row r="142" spans="37:45" ht="18" x14ac:dyDescent="0.25"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37:45" x14ac:dyDescent="0.25">
      <c r="AK143" s="32"/>
      <c r="AL143" s="49"/>
      <c r="AM143" s="50"/>
      <c r="AN143" s="49"/>
      <c r="AO143" s="49"/>
      <c r="AP143" s="49"/>
      <c r="AQ143" s="49"/>
      <c r="AR143" s="49"/>
      <c r="AS143" s="49"/>
    </row>
    <row r="144" spans="37:45" x14ac:dyDescent="0.25">
      <c r="AK144" s="52"/>
      <c r="AL144" s="52"/>
      <c r="AM144" s="53"/>
      <c r="AN144" s="52"/>
      <c r="AO144" s="52"/>
      <c r="AP144" s="52"/>
      <c r="AQ144" s="52"/>
      <c r="AR144" s="52"/>
      <c r="AS144" s="52"/>
    </row>
    <row r="145" spans="37:45" x14ac:dyDescent="0.25">
      <c r="AK145" s="52"/>
      <c r="AL145" s="52"/>
      <c r="AM145" s="53"/>
      <c r="AN145" s="52"/>
      <c r="AO145" s="52"/>
      <c r="AP145" s="52"/>
      <c r="AQ145" s="52"/>
      <c r="AR145" s="52"/>
      <c r="AS145" s="52"/>
    </row>
    <row r="146" spans="37:45" x14ac:dyDescent="0.25">
      <c r="AK146" s="52"/>
      <c r="AL146" s="52"/>
      <c r="AM146" s="53"/>
      <c r="AN146" s="52"/>
      <c r="AO146" s="52"/>
      <c r="AP146" s="52"/>
      <c r="AQ146" s="52"/>
      <c r="AR146" s="52"/>
      <c r="AS146" s="52"/>
    </row>
    <row r="147" spans="37:45" x14ac:dyDescent="0.25">
      <c r="AK147" s="52"/>
      <c r="AL147" s="52"/>
      <c r="AM147" s="53"/>
      <c r="AN147" s="52"/>
      <c r="AO147" s="52"/>
      <c r="AP147" s="52"/>
      <c r="AQ147" s="52"/>
      <c r="AR147" s="52"/>
      <c r="AS147" s="52"/>
    </row>
    <row r="148" spans="37:45" ht="18" x14ac:dyDescent="0.25"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37:45" x14ac:dyDescent="0.25">
      <c r="AK149" s="32"/>
      <c r="AL149" s="49"/>
      <c r="AM149" s="50"/>
      <c r="AN149" s="49"/>
      <c r="AO149" s="49"/>
      <c r="AP149" s="49"/>
      <c r="AQ149" s="49"/>
      <c r="AR149" s="49"/>
      <c r="AS149" s="49"/>
    </row>
    <row r="150" spans="37:45" x14ac:dyDescent="0.25">
      <c r="AK150" s="52"/>
      <c r="AL150" s="52"/>
      <c r="AM150" s="50"/>
      <c r="AN150" s="52"/>
      <c r="AO150" s="52"/>
      <c r="AP150" s="52"/>
      <c r="AQ150" s="52"/>
      <c r="AR150" s="52"/>
      <c r="AS150" s="52"/>
    </row>
    <row r="151" spans="37:45" x14ac:dyDescent="0.25">
      <c r="AK151" s="52"/>
      <c r="AL151" s="52"/>
      <c r="AM151" s="50"/>
      <c r="AN151" s="52"/>
      <c r="AO151" s="52"/>
      <c r="AP151" s="52"/>
      <c r="AQ151" s="52"/>
      <c r="AR151" s="52"/>
      <c r="AS151" s="52"/>
    </row>
    <row r="152" spans="37:45" x14ac:dyDescent="0.25">
      <c r="AK152" s="52"/>
      <c r="AL152" s="52"/>
      <c r="AM152" s="50"/>
      <c r="AN152" s="52"/>
      <c r="AO152" s="52"/>
      <c r="AP152" s="52"/>
      <c r="AQ152" s="52"/>
      <c r="AR152" s="52"/>
      <c r="AS152" s="52"/>
    </row>
    <row r="153" spans="37:45" x14ac:dyDescent="0.25">
      <c r="AK153" s="52"/>
      <c r="AL153" s="52"/>
      <c r="AM153" s="50"/>
      <c r="AN153" s="52"/>
      <c r="AO153" s="52"/>
      <c r="AP153" s="52"/>
      <c r="AQ153" s="52"/>
      <c r="AR153" s="52"/>
      <c r="AS153" s="52"/>
    </row>
    <row r="154" spans="37:45" ht="18" x14ac:dyDescent="0.25"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37:45" x14ac:dyDescent="0.25">
      <c r="AK155" s="32"/>
      <c r="AL155" s="49"/>
      <c r="AM155" s="50"/>
      <c r="AN155" s="49"/>
      <c r="AO155" s="49"/>
      <c r="AP155" s="49"/>
      <c r="AQ155" s="49"/>
      <c r="AR155" s="49"/>
      <c r="AS155" s="49"/>
    </row>
    <row r="156" spans="37:45" x14ac:dyDescent="0.25">
      <c r="AK156" s="52"/>
      <c r="AL156" s="52"/>
      <c r="AM156" s="50"/>
      <c r="AN156" s="52"/>
      <c r="AO156" s="52"/>
      <c r="AP156" s="52"/>
      <c r="AQ156" s="52"/>
      <c r="AR156" s="52"/>
      <c r="AS156" s="52"/>
    </row>
    <row r="157" spans="37:45" x14ac:dyDescent="0.25">
      <c r="AK157" s="52"/>
      <c r="AL157" s="52"/>
      <c r="AM157" s="50"/>
      <c r="AN157" s="52"/>
      <c r="AO157" s="52"/>
      <c r="AP157" s="52"/>
      <c r="AQ157" s="52"/>
      <c r="AR157" s="52"/>
      <c r="AS157" s="52"/>
    </row>
    <row r="158" spans="37:45" x14ac:dyDescent="0.25">
      <c r="AK158" s="52"/>
      <c r="AL158" s="52"/>
      <c r="AM158" s="50"/>
      <c r="AN158" s="52"/>
      <c r="AO158" s="52"/>
      <c r="AP158" s="52"/>
      <c r="AQ158" s="52"/>
      <c r="AR158" s="52"/>
      <c r="AS158" s="52"/>
    </row>
    <row r="159" spans="37:45" x14ac:dyDescent="0.25">
      <c r="AK159" s="52"/>
      <c r="AL159" s="52"/>
      <c r="AM159" s="50"/>
      <c r="AN159" s="52"/>
      <c r="AO159" s="52"/>
      <c r="AP159" s="52"/>
      <c r="AQ159" s="52"/>
      <c r="AR159" s="52"/>
      <c r="AS159" s="52"/>
    </row>
    <row r="160" spans="37:45" x14ac:dyDescent="0.25">
      <c r="AK160" s="6"/>
      <c r="AL160" s="6"/>
      <c r="AM160" s="6"/>
      <c r="AN160" s="6"/>
      <c r="AO160" s="6"/>
      <c r="AP160" s="6"/>
      <c r="AQ160" s="6"/>
      <c r="AR160" s="6"/>
      <c r="AS160" s="6"/>
    </row>
    <row r="161" spans="37:45" x14ac:dyDescent="0.25">
      <c r="AK161" s="6"/>
      <c r="AL161" s="6"/>
      <c r="AM161" s="6"/>
      <c r="AN161" s="6"/>
      <c r="AO161" s="6"/>
      <c r="AP161" s="6"/>
      <c r="AQ161" s="6"/>
      <c r="AR161" s="6"/>
      <c r="AS161" s="6"/>
    </row>
    <row r="162" spans="37:45" x14ac:dyDescent="0.25">
      <c r="AK162" s="6"/>
      <c r="AL162" s="6"/>
      <c r="AM162" s="6"/>
      <c r="AN162" s="6"/>
      <c r="AO162" s="6"/>
      <c r="AP162" s="6"/>
      <c r="AQ162" s="6"/>
      <c r="AR162" s="6"/>
      <c r="AS162" s="6"/>
    </row>
    <row r="163" spans="37:45" x14ac:dyDescent="0.25">
      <c r="AK163" s="6"/>
      <c r="AL163" s="6"/>
      <c r="AM163" s="6"/>
      <c r="AN163" s="6"/>
      <c r="AO163" s="6"/>
      <c r="AP163" s="6"/>
      <c r="AQ163" s="6"/>
      <c r="AR163" s="6"/>
      <c r="AS163" s="6"/>
    </row>
    <row r="164" spans="37:45" x14ac:dyDescent="0.25">
      <c r="AK164" s="6"/>
      <c r="AL164" s="6"/>
      <c r="AM164" s="6"/>
      <c r="AN164" s="6"/>
      <c r="AO164" s="6"/>
      <c r="AP164" s="6"/>
      <c r="AQ164" s="6"/>
      <c r="AR164" s="6"/>
      <c r="AS164" s="6"/>
    </row>
    <row r="165" spans="37:45" x14ac:dyDescent="0.25">
      <c r="AK165" s="6"/>
      <c r="AL165" s="6"/>
      <c r="AM165" s="6"/>
      <c r="AN165" s="6"/>
      <c r="AO165" s="6"/>
      <c r="AP165" s="6"/>
      <c r="AQ165" s="6"/>
      <c r="AR165" s="6"/>
    </row>
  </sheetData>
  <mergeCells count="13">
    <mergeCell ref="AB9:AB29"/>
    <mergeCell ref="X9:X29"/>
    <mergeCell ref="B67:U67"/>
    <mergeCell ref="B70:U70"/>
    <mergeCell ref="A6:A19"/>
    <mergeCell ref="A20:A33"/>
    <mergeCell ref="B35:V35"/>
    <mergeCell ref="B58:U58"/>
    <mergeCell ref="B61:U61"/>
    <mergeCell ref="B64:U64"/>
    <mergeCell ref="A43:A56"/>
    <mergeCell ref="Y33:Z33"/>
    <mergeCell ref="Y35:Z35"/>
  </mergeCells>
  <pageMargins left="0.7" right="0.7" top="0.75" bottom="0.75" header="0.3" footer="0.3"/>
  <pageSetup paperSize="9" scale="2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Dataset  aa consumption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Camarasa</dc:creator>
  <cp:lastModifiedBy>Carole CAMARASA</cp:lastModifiedBy>
  <cp:lastPrinted>2016-12-20T10:56:30Z</cp:lastPrinted>
  <dcterms:created xsi:type="dcterms:W3CDTF">2015-07-01T14:04:26Z</dcterms:created>
  <dcterms:modified xsi:type="dcterms:W3CDTF">2017-06-21T13:38:38Z</dcterms:modified>
</cp:coreProperties>
</file>