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arasa\Documents\Fichiers\2017\JoVE\"/>
    </mc:Choice>
  </mc:AlternateContent>
  <bookViews>
    <workbookView xWindow="120" yWindow="510" windowWidth="20730" windowHeight="11070" tabRatio="754"/>
  </bookViews>
  <sheets>
    <sheet name="Dataset  % aa in proteins " sheetId="1" r:id="rId1"/>
    <sheet name="Feuil1" sheetId="2" r:id="rId2"/>
  </sheets>
  <calcPr calcId="162913"/>
</workbook>
</file>

<file path=xl/calcChain.xml><?xml version="1.0" encoding="utf-8"?>
<calcChain xmlns="http://schemas.openxmlformats.org/spreadsheetml/2006/main">
  <c r="C19" i="1" l="1"/>
  <c r="C22" i="1" s="1"/>
  <c r="D19" i="1"/>
  <c r="D22" i="1" s="1"/>
  <c r="E19" i="1"/>
  <c r="E22" i="1" s="1"/>
  <c r="F19" i="1"/>
  <c r="F22" i="1" s="1"/>
  <c r="G19" i="1"/>
  <c r="G22" i="1" s="1"/>
  <c r="H19" i="1"/>
  <c r="H22" i="1" s="1"/>
  <c r="I19" i="1"/>
  <c r="I22" i="1" s="1"/>
  <c r="J19" i="1"/>
  <c r="J22" i="1" s="1"/>
  <c r="K19" i="1"/>
  <c r="K22" i="1" s="1"/>
  <c r="L19" i="1"/>
  <c r="L22" i="1" s="1"/>
  <c r="M19" i="1"/>
  <c r="M22" i="1" s="1"/>
  <c r="N19" i="1"/>
  <c r="N22" i="1" s="1"/>
  <c r="O19" i="1"/>
  <c r="O22" i="1" s="1"/>
  <c r="P19" i="1"/>
  <c r="P22" i="1" s="1"/>
  <c r="Q19" i="1"/>
  <c r="Q22" i="1" s="1"/>
  <c r="R19" i="1"/>
  <c r="R22" i="1" s="1"/>
  <c r="S19" i="1"/>
  <c r="S22" i="1" s="1"/>
  <c r="T19" i="1"/>
  <c r="T22" i="1" s="1"/>
  <c r="U19" i="1"/>
  <c r="U22" i="1" s="1"/>
  <c r="B19" i="1"/>
  <c r="B22" i="1" s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W13" i="1"/>
  <c r="U40" i="1" s="1"/>
  <c r="W12" i="1"/>
  <c r="W11" i="1"/>
  <c r="W10" i="1"/>
  <c r="S37" i="1" s="1"/>
  <c r="W9" i="1"/>
  <c r="U36" i="1" s="1"/>
  <c r="W8" i="1"/>
  <c r="S35" i="1" s="1"/>
  <c r="W7" i="1"/>
  <c r="S34" i="1" s="1"/>
  <c r="W6" i="1"/>
  <c r="S33" i="1" s="1"/>
  <c r="L34" i="1" l="1"/>
  <c r="L37" i="1"/>
  <c r="Q38" i="1"/>
  <c r="I38" i="1"/>
  <c r="P33" i="1"/>
  <c r="H33" i="1"/>
  <c r="D34" i="1"/>
  <c r="T34" i="1"/>
  <c r="F36" i="1"/>
  <c r="K36" i="1"/>
  <c r="P36" i="1"/>
  <c r="D37" i="1"/>
  <c r="T37" i="1"/>
  <c r="T38" i="1"/>
  <c r="I40" i="1"/>
  <c r="P40" i="1"/>
  <c r="C36" i="1"/>
  <c r="H36" i="1"/>
  <c r="N36" i="1"/>
  <c r="S36" i="1"/>
  <c r="E40" i="1"/>
  <c r="L40" i="1"/>
  <c r="T40" i="1"/>
  <c r="L33" i="1"/>
  <c r="H34" i="1"/>
  <c r="B36" i="1"/>
  <c r="G36" i="1"/>
  <c r="L36" i="1"/>
  <c r="R36" i="1"/>
  <c r="H37" i="1"/>
  <c r="D38" i="1"/>
  <c r="D40" i="1"/>
  <c r="J40" i="1"/>
  <c r="Q40" i="1"/>
  <c r="D33" i="1"/>
  <c r="T33" i="1"/>
  <c r="P34" i="1"/>
  <c r="D36" i="1"/>
  <c r="J36" i="1"/>
  <c r="O36" i="1"/>
  <c r="T36" i="1"/>
  <c r="P37" i="1"/>
  <c r="N38" i="1"/>
  <c r="F40" i="1"/>
  <c r="N40" i="1"/>
  <c r="S39" i="1"/>
  <c r="O39" i="1"/>
  <c r="K39" i="1"/>
  <c r="G39" i="1"/>
  <c r="C39" i="1"/>
  <c r="D35" i="1"/>
  <c r="H35" i="1"/>
  <c r="L35" i="1"/>
  <c r="P35" i="1"/>
  <c r="T35" i="1"/>
  <c r="E39" i="1"/>
  <c r="J39" i="1"/>
  <c r="P39" i="1"/>
  <c r="U39" i="1"/>
  <c r="S40" i="1"/>
  <c r="O40" i="1"/>
  <c r="K40" i="1"/>
  <c r="G40" i="1"/>
  <c r="C40" i="1"/>
  <c r="E33" i="1"/>
  <c r="I33" i="1"/>
  <c r="M33" i="1"/>
  <c r="Q33" i="1"/>
  <c r="U33" i="1"/>
  <c r="E34" i="1"/>
  <c r="I34" i="1"/>
  <c r="M34" i="1"/>
  <c r="Q34" i="1"/>
  <c r="U34" i="1"/>
  <c r="E35" i="1"/>
  <c r="I35" i="1"/>
  <c r="M35" i="1"/>
  <c r="Q35" i="1"/>
  <c r="U35" i="1"/>
  <c r="E36" i="1"/>
  <c r="I36" i="1"/>
  <c r="M36" i="1"/>
  <c r="Q36" i="1"/>
  <c r="E37" i="1"/>
  <c r="I37" i="1"/>
  <c r="M37" i="1"/>
  <c r="Q37" i="1"/>
  <c r="U37" i="1"/>
  <c r="E38" i="1"/>
  <c r="J38" i="1"/>
  <c r="P38" i="1"/>
  <c r="U38" i="1"/>
  <c r="F39" i="1"/>
  <c r="L39" i="1"/>
  <c r="Q39" i="1"/>
  <c r="B40" i="1"/>
  <c r="H40" i="1"/>
  <c r="M40" i="1"/>
  <c r="R40" i="1"/>
  <c r="B33" i="1"/>
  <c r="F33" i="1"/>
  <c r="J33" i="1"/>
  <c r="N33" i="1"/>
  <c r="R33" i="1"/>
  <c r="B34" i="1"/>
  <c r="F34" i="1"/>
  <c r="J34" i="1"/>
  <c r="N34" i="1"/>
  <c r="R34" i="1"/>
  <c r="B35" i="1"/>
  <c r="F35" i="1"/>
  <c r="J35" i="1"/>
  <c r="N35" i="1"/>
  <c r="R35" i="1"/>
  <c r="B37" i="1"/>
  <c r="F37" i="1"/>
  <c r="J37" i="1"/>
  <c r="N37" i="1"/>
  <c r="R37" i="1"/>
  <c r="B38" i="1"/>
  <c r="F38" i="1"/>
  <c r="L38" i="1"/>
  <c r="B39" i="1"/>
  <c r="H39" i="1"/>
  <c r="M39" i="1"/>
  <c r="R39" i="1"/>
  <c r="S38" i="1"/>
  <c r="O38" i="1"/>
  <c r="K38" i="1"/>
  <c r="G38" i="1"/>
  <c r="C33" i="1"/>
  <c r="G33" i="1"/>
  <c r="K33" i="1"/>
  <c r="O33" i="1"/>
  <c r="C34" i="1"/>
  <c r="G34" i="1"/>
  <c r="K34" i="1"/>
  <c r="O34" i="1"/>
  <c r="C35" i="1"/>
  <c r="G35" i="1"/>
  <c r="K35" i="1"/>
  <c r="O35" i="1"/>
  <c r="C37" i="1"/>
  <c r="G37" i="1"/>
  <c r="K37" i="1"/>
  <c r="O37" i="1"/>
  <c r="C38" i="1"/>
  <c r="H38" i="1"/>
  <c r="M38" i="1"/>
  <c r="R38" i="1"/>
  <c r="D39" i="1"/>
  <c r="I39" i="1"/>
  <c r="N39" i="1"/>
  <c r="T39" i="1"/>
  <c r="D46" i="1" l="1"/>
  <c r="D49" i="1" s="1"/>
  <c r="S46" i="1"/>
  <c r="S49" i="1" s="1"/>
  <c r="L46" i="1"/>
  <c r="L49" i="1" s="1"/>
  <c r="P46" i="1"/>
  <c r="P49" i="1" s="1"/>
  <c r="P43" i="1"/>
  <c r="L43" i="1"/>
  <c r="H46" i="1"/>
  <c r="H49" i="1" s="1"/>
  <c r="T46" i="1"/>
  <c r="T49" i="1" s="1"/>
  <c r="O46" i="1"/>
  <c r="O49" i="1" s="1"/>
  <c r="O43" i="1"/>
  <c r="K46" i="1"/>
  <c r="K49" i="1" s="1"/>
  <c r="K43" i="1"/>
  <c r="N46" i="1"/>
  <c r="N49" i="1" s="1"/>
  <c r="N43" i="1"/>
  <c r="Q43" i="1"/>
  <c r="Q46" i="1"/>
  <c r="Q49" i="1" s="1"/>
  <c r="T43" i="1"/>
  <c r="G46" i="1"/>
  <c r="G49" i="1" s="1"/>
  <c r="G43" i="1"/>
  <c r="J46" i="1"/>
  <c r="J49" i="1" s="1"/>
  <c r="J43" i="1"/>
  <c r="H43" i="1"/>
  <c r="M46" i="1"/>
  <c r="M49" i="1" s="1"/>
  <c r="M43" i="1"/>
  <c r="C46" i="1"/>
  <c r="C49" i="1" s="1"/>
  <c r="C43" i="1"/>
  <c r="D43" i="1"/>
  <c r="F46" i="1"/>
  <c r="F49" i="1" s="1"/>
  <c r="F43" i="1"/>
  <c r="I43" i="1"/>
  <c r="I46" i="1"/>
  <c r="I49" i="1" s="1"/>
  <c r="S43" i="1"/>
  <c r="R46" i="1"/>
  <c r="R49" i="1" s="1"/>
  <c r="R43" i="1"/>
  <c r="B46" i="1"/>
  <c r="B49" i="1" s="1"/>
  <c r="B43" i="1"/>
  <c r="U46" i="1"/>
  <c r="U49" i="1" s="1"/>
  <c r="U43" i="1"/>
  <c r="E46" i="1"/>
  <c r="E49" i="1" s="1"/>
  <c r="E43" i="1"/>
  <c r="Z19" i="1" l="1"/>
  <c r="Z22" i="1" s="1"/>
  <c r="AA19" i="1"/>
  <c r="AA22" i="1" s="1"/>
  <c r="Z16" i="1"/>
  <c r="AA16" i="1" l="1"/>
</calcChain>
</file>

<file path=xl/sharedStrings.xml><?xml version="1.0" encoding="utf-8"?>
<sst xmlns="http://schemas.openxmlformats.org/spreadsheetml/2006/main" count="223" uniqueCount="41">
  <si>
    <t>Val</t>
  </si>
  <si>
    <t>Tyr</t>
  </si>
  <si>
    <t>Trp</t>
  </si>
  <si>
    <t>Thr</t>
  </si>
  <si>
    <t>Ser</t>
  </si>
  <si>
    <t>Pro</t>
  </si>
  <si>
    <t>Phe</t>
  </si>
  <si>
    <t>Met</t>
  </si>
  <si>
    <t>Lys</t>
  </si>
  <si>
    <t>Leu</t>
  </si>
  <si>
    <t>Ile</t>
  </si>
  <si>
    <t>His</t>
  </si>
  <si>
    <t>Gly</t>
  </si>
  <si>
    <t>Glu</t>
  </si>
  <si>
    <t>Gln</t>
  </si>
  <si>
    <t>Cys</t>
  </si>
  <si>
    <t>Asn</t>
  </si>
  <si>
    <t>Asp</t>
  </si>
  <si>
    <t>Arg</t>
  </si>
  <si>
    <t>Ala</t>
  </si>
  <si>
    <t>Means from 8 replicates</t>
  </si>
  <si>
    <t>Standard deviations</t>
  </si>
  <si>
    <t>Standard errors of the mean</t>
  </si>
  <si>
    <t>Total</t>
  </si>
  <si>
    <t>Dry weight</t>
  </si>
  <si>
    <t>Proteins</t>
  </si>
  <si>
    <t>Molecular weight</t>
  </si>
  <si>
    <t>Means, standard deviations and standard errors of the mean were calculated from 8 independent experiments.</t>
  </si>
  <si>
    <r>
      <rPr>
        <sz val="8"/>
        <color theme="1"/>
        <rFont val="Calibri"/>
        <family val="2"/>
        <scheme val="minor"/>
      </rPr>
      <t>(mg.L</t>
    </r>
    <r>
      <rPr>
        <vertAlign val="superscript"/>
        <sz val="8"/>
        <color theme="1"/>
        <rFont val="Calibri"/>
        <family val="2"/>
        <scheme val="minor"/>
      </rPr>
      <t>-1)</t>
    </r>
  </si>
  <si>
    <r>
      <t>nmol.mL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</si>
  <si>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The mass percentage of each amino acid in proteins was calculated dividing its amount in mg.L</t>
    </r>
    <r>
      <rPr>
        <i/>
        <vertAlign val="superscript"/>
        <sz val="11"/>
        <color theme="1"/>
        <rFont val="Calibri"/>
        <family val="2"/>
        <scheme val="minor"/>
      </rPr>
      <t>-1</t>
    </r>
    <r>
      <rPr>
        <i/>
        <sz val="11"/>
        <color theme="1"/>
        <rFont val="Calibri"/>
        <family val="2"/>
        <scheme val="minor"/>
      </rPr>
      <t xml:space="preserve"> in the hydrolysate by the total amount of amino acids (sum in mg.L-1 ) . Means, standard deviations and standard errors of the mean were calculated from 8 independent experiments.</t>
    </r>
  </si>
  <si>
    <t>and proteins content (g proteins/g DW)</t>
  </si>
  <si>
    <t xml:space="preserve"> </t>
  </si>
  <si>
    <r>
      <t>40 g/L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</si>
  <si>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40 g/L CO</t>
    </r>
    <r>
      <rPr>
        <vertAlign val="subscript"/>
        <sz val="11"/>
        <color theme="1"/>
        <rFont val="Calibri"/>
        <family val="2"/>
        <scheme val="minor"/>
      </rPr>
      <t>2</t>
    </r>
  </si>
  <si>
    <t>Experiemntal data</t>
  </si>
  <si>
    <t>Calculated values</t>
  </si>
  <si>
    <t>Constant</t>
  </si>
  <si>
    <t>Raw data A:   amino acids in biomass hydrolysate (mM)</t>
  </si>
  <si>
    <t>C:  % amino acids in proteins</t>
  </si>
  <si>
    <r>
      <t>Raw data B:  biomass production (g.L</t>
    </r>
    <r>
      <rPr>
        <b/>
        <i/>
        <vertAlign val="superscript"/>
        <sz val="14"/>
        <color theme="1"/>
        <rFont val="Calibri"/>
        <family val="2"/>
        <scheme val="minor"/>
      </rPr>
      <t>-1</t>
    </r>
    <r>
      <rPr>
        <b/>
        <i/>
        <sz val="14"/>
        <color theme="1"/>
        <rFont val="Calibri"/>
        <family val="2"/>
        <scheme val="minor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</si>
</sst>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4"/>
      <name val="Arial"/>
      <family val="2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vertAlign val="superscript"/>
      <sz val="14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9" fillId="10" borderId="10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166" fontId="0" fillId="0" borderId="2" xfId="0" applyNumberFormat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0" fontId="0" fillId="3" borderId="0" xfId="0" applyFill="1"/>
    <xf numFmtId="164" fontId="0" fillId="0" borderId="2" xfId="0" applyNumberForma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2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8" fillId="0" borderId="0" xfId="0" applyNumberFormat="1" applyFont="1" applyBorder="1" applyAlignment="1">
      <alignment horizontal="left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165" fontId="0" fillId="36" borderId="0" xfId="0" applyNumberFormat="1" applyFill="1"/>
    <xf numFmtId="165" fontId="0" fillId="36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164" fontId="0" fillId="35" borderId="0" xfId="0" applyNumberFormat="1" applyFill="1" applyBorder="1" applyAlignment="1">
      <alignment horizontal="center"/>
    </xf>
    <xf numFmtId="164" fontId="0" fillId="35" borderId="1" xfId="0" applyNumberFormat="1" applyFill="1" applyBorder="1" applyAlignment="1">
      <alignment horizontal="center"/>
    </xf>
    <xf numFmtId="166" fontId="0" fillId="35" borderId="0" xfId="0" applyNumberFormat="1" applyFill="1" applyAlignment="1">
      <alignment horizontal="center"/>
    </xf>
    <xf numFmtId="166" fontId="0" fillId="35" borderId="0" xfId="0" applyNumberFormat="1" applyFill="1" applyBorder="1" applyAlignment="1">
      <alignment horizontal="center"/>
    </xf>
    <xf numFmtId="166" fontId="0" fillId="35" borderId="1" xfId="0" applyNumberFormat="1" applyFill="1" applyBorder="1" applyAlignment="1">
      <alignment horizontal="center"/>
    </xf>
    <xf numFmtId="1" fontId="0" fillId="36" borderId="0" xfId="0" applyNumberFormat="1" applyFill="1" applyAlignment="1">
      <alignment horizontal="center"/>
    </xf>
    <xf numFmtId="166" fontId="0" fillId="36" borderId="0" xfId="0" applyNumberFormat="1" applyFill="1" applyAlignment="1">
      <alignment horizontal="center"/>
    </xf>
    <xf numFmtId="166" fontId="0" fillId="36" borderId="2" xfId="0" applyNumberFormat="1" applyFill="1" applyBorder="1" applyAlignment="1">
      <alignment horizontal="center"/>
    </xf>
    <xf numFmtId="164" fontId="0" fillId="36" borderId="0" xfId="0" applyNumberFormat="1" applyFill="1" applyAlignment="1">
      <alignment horizontal="center"/>
    </xf>
    <xf numFmtId="166" fontId="0" fillId="36" borderId="0" xfId="0" applyNumberFormat="1" applyFill="1"/>
    <xf numFmtId="166" fontId="0" fillId="36" borderId="2" xfId="0" applyNumberFormat="1" applyFill="1" applyBorder="1"/>
    <xf numFmtId="0" fontId="6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textRotation="89"/>
    </xf>
    <xf numFmtId="0" fontId="25" fillId="2" borderId="2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5" fontId="0" fillId="35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abSelected="1" zoomScale="90" zoomScaleNormal="90" workbookViewId="0">
      <selection activeCell="K3" sqref="K3"/>
    </sheetView>
  </sheetViews>
  <sheetFormatPr baseColWidth="10" defaultRowHeight="15" x14ac:dyDescent="0.25"/>
  <cols>
    <col min="1" max="1" width="11.42578125" style="1"/>
    <col min="2" max="23" width="8.42578125" style="1" customWidth="1"/>
    <col min="24" max="25" width="11.42578125" style="1"/>
  </cols>
  <sheetData>
    <row r="1" spans="1:27" ht="21" x14ac:dyDescent="0.3">
      <c r="A1" s="7" t="s">
        <v>38</v>
      </c>
      <c r="X1" s="7" t="s">
        <v>40</v>
      </c>
    </row>
    <row r="2" spans="1:27" s="12" customFormat="1" ht="18.75" x14ac:dyDescent="0.3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7" t="s">
        <v>31</v>
      </c>
    </row>
    <row r="3" spans="1:27" s="12" customFormat="1" ht="18.75" x14ac:dyDescent="0.3">
      <c r="A3" s="15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7"/>
    </row>
    <row r="4" spans="1:27" x14ac:dyDescent="0.25">
      <c r="A4" s="14"/>
    </row>
    <row r="5" spans="1:27" ht="17.25" x14ac:dyDescent="0.25">
      <c r="A5" s="6" t="s">
        <v>29</v>
      </c>
      <c r="B5" s="8" t="s">
        <v>19</v>
      </c>
      <c r="C5" s="8" t="s">
        <v>18</v>
      </c>
      <c r="D5" s="8" t="s">
        <v>17</v>
      </c>
      <c r="E5" s="8" t="s">
        <v>16</v>
      </c>
      <c r="F5" s="8" t="s">
        <v>15</v>
      </c>
      <c r="G5" s="8" t="s">
        <v>13</v>
      </c>
      <c r="H5" s="8" t="s">
        <v>14</v>
      </c>
      <c r="I5" s="8" t="s">
        <v>12</v>
      </c>
      <c r="J5" s="8" t="s">
        <v>11</v>
      </c>
      <c r="K5" s="8" t="s">
        <v>10</v>
      </c>
      <c r="L5" s="8" t="s">
        <v>9</v>
      </c>
      <c r="M5" s="8" t="s">
        <v>8</v>
      </c>
      <c r="N5" s="8" t="s">
        <v>7</v>
      </c>
      <c r="O5" s="8" t="s">
        <v>6</v>
      </c>
      <c r="P5" s="8" t="s">
        <v>5</v>
      </c>
      <c r="Q5" s="8" t="s">
        <v>4</v>
      </c>
      <c r="R5" s="8" t="s">
        <v>2</v>
      </c>
      <c r="S5" s="8" t="s">
        <v>3</v>
      </c>
      <c r="T5" s="8" t="s">
        <v>1</v>
      </c>
      <c r="U5" s="8" t="s">
        <v>0</v>
      </c>
      <c r="W5" s="8" t="s">
        <v>23</v>
      </c>
      <c r="X5" s="22" t="s">
        <v>28</v>
      </c>
      <c r="Y5" s="6"/>
      <c r="Z5" s="8" t="s">
        <v>24</v>
      </c>
      <c r="AA5" s="8" t="s">
        <v>25</v>
      </c>
    </row>
    <row r="6" spans="1:27" ht="15" customHeight="1" x14ac:dyDescent="0.25">
      <c r="A6" s="40" t="s">
        <v>33</v>
      </c>
      <c r="B6" s="27">
        <v>1039.3939409611637</v>
      </c>
      <c r="C6" s="27">
        <v>342.82976437966363</v>
      </c>
      <c r="D6" s="27">
        <v>721.56428722936994</v>
      </c>
      <c r="E6" s="27">
        <v>232.49245687532192</v>
      </c>
      <c r="F6" s="27">
        <v>237.16031809134742</v>
      </c>
      <c r="G6" s="27">
        <v>659.69355964496197</v>
      </c>
      <c r="H6" s="27">
        <v>230.59064345651416</v>
      </c>
      <c r="I6" s="27">
        <v>815.28210863064839</v>
      </c>
      <c r="J6" s="27">
        <v>174.24200377808921</v>
      </c>
      <c r="K6" s="27">
        <v>364.07670355546725</v>
      </c>
      <c r="L6" s="27">
        <v>832.83817011331791</v>
      </c>
      <c r="M6" s="27">
        <v>145.63525101588968</v>
      </c>
      <c r="N6" s="27">
        <v>161.25529355808817</v>
      </c>
      <c r="O6" s="27">
        <v>371.16694275367792</v>
      </c>
      <c r="P6" s="27">
        <v>837.83604258502919</v>
      </c>
      <c r="Q6" s="27">
        <v>785.30389755506167</v>
      </c>
      <c r="R6" s="27">
        <v>585.06202490585724</v>
      </c>
      <c r="S6" s="27">
        <v>66.890215698250557</v>
      </c>
      <c r="T6" s="27">
        <v>223.68192614160446</v>
      </c>
      <c r="U6" s="27">
        <v>521.90259980390795</v>
      </c>
      <c r="V6" s="3"/>
      <c r="W6" s="3">
        <f t="shared" ref="W6:W13" si="0">(B6*$B$25+C6*$C$25+D6*$D$25+E6*$E$25+F6*$F$25+G6*$G$25+H6*$H$25+I6*$I$25+J6*$J$25+K6*$K$25+L6*$L$25+M6*$M$25+N6*$N$25+O6*$O$25+P6*$P$25+Q6*$Q$25+R6*$R$25+S6*$S$25+T6*$T$25+U6*$U$25)/1000</f>
        <v>1153.2600000000002</v>
      </c>
      <c r="X6"/>
      <c r="Y6" s="40" t="s">
        <v>33</v>
      </c>
      <c r="Z6" s="30">
        <v>3.3184866670000002</v>
      </c>
      <c r="AA6" s="30">
        <v>0.32890604740223894</v>
      </c>
    </row>
    <row r="7" spans="1:27" x14ac:dyDescent="0.25">
      <c r="A7" s="40"/>
      <c r="B7" s="28">
        <v>922.49975045541203</v>
      </c>
      <c r="C7" s="28">
        <v>304.27382691539503</v>
      </c>
      <c r="D7" s="28">
        <v>640.41442678710268</v>
      </c>
      <c r="E7" s="28">
        <v>206.34547210455969</v>
      </c>
      <c r="F7" s="28">
        <v>210.48836791840483</v>
      </c>
      <c r="G7" s="28">
        <v>585.50191622894863</v>
      </c>
      <c r="H7" s="28">
        <v>204.65754384644367</v>
      </c>
      <c r="I7" s="28">
        <v>723.59238602742346</v>
      </c>
      <c r="J7" s="28">
        <v>154.64608621395087</v>
      </c>
      <c r="K7" s="28">
        <v>323.13125460974459</v>
      </c>
      <c r="L7" s="28">
        <v>739.17402615298158</v>
      </c>
      <c r="M7" s="28">
        <v>129.25655752373623</v>
      </c>
      <c r="N7" s="28">
        <v>143.1199107524034</v>
      </c>
      <c r="O7" s="28">
        <v>329.42409857703774</v>
      </c>
      <c r="P7" s="28">
        <v>743.60981890322432</v>
      </c>
      <c r="Q7" s="28">
        <v>696.98563843492263</v>
      </c>
      <c r="R7" s="28">
        <v>519.26372735778511</v>
      </c>
      <c r="S7" s="28">
        <v>59.367487973311611</v>
      </c>
      <c r="T7" s="28">
        <v>198.5258071219852</v>
      </c>
      <c r="U7" s="28">
        <v>463.20745109974155</v>
      </c>
      <c r="V7" s="3"/>
      <c r="W7" s="3">
        <f t="shared" si="0"/>
        <v>1023.5599999999998</v>
      </c>
      <c r="X7"/>
      <c r="Y7" s="40"/>
      <c r="Z7" s="31">
        <v>3.1484066670000002</v>
      </c>
      <c r="AA7" s="31">
        <v>0.38176209750733575</v>
      </c>
    </row>
    <row r="8" spans="1:27" x14ac:dyDescent="0.25">
      <c r="A8" s="40"/>
      <c r="B8" s="27">
        <v>961.66444810175847</v>
      </c>
      <c r="C8" s="27">
        <v>318.62276291760685</v>
      </c>
      <c r="D8" s="27">
        <v>508.39030196085952</v>
      </c>
      <c r="E8" s="27">
        <v>163.80648605589147</v>
      </c>
      <c r="F8" s="27">
        <v>242.06182129153586</v>
      </c>
      <c r="G8" s="27">
        <v>680.21200569777557</v>
      </c>
      <c r="H8" s="27">
        <v>237.76270328470531</v>
      </c>
      <c r="I8" s="27">
        <v>761.51643742789531</v>
      </c>
      <c r="J8" s="27">
        <v>162.42203216861964</v>
      </c>
      <c r="K8" s="27">
        <v>342.03254297956062</v>
      </c>
      <c r="L8" s="27">
        <v>762.06577928226955</v>
      </c>
      <c r="M8" s="27">
        <v>133.65673883658036</v>
      </c>
      <c r="N8" s="27">
        <v>239.1873834175735</v>
      </c>
      <c r="O8" s="27">
        <v>328.28526060092975</v>
      </c>
      <c r="P8" s="27">
        <v>774.821462761715</v>
      </c>
      <c r="Q8" s="27">
        <v>688.19173304804815</v>
      </c>
      <c r="R8" s="27">
        <v>517.46860291216967</v>
      </c>
      <c r="S8" s="27">
        <v>59.563576606139975</v>
      </c>
      <c r="T8" s="27">
        <v>264.40063458452198</v>
      </c>
      <c r="U8" s="27">
        <v>306.00332246162168</v>
      </c>
      <c r="V8" s="3"/>
      <c r="W8" s="3">
        <f t="shared" si="0"/>
        <v>1049.2599999999998</v>
      </c>
      <c r="X8"/>
      <c r="Y8" s="40"/>
      <c r="Z8" s="30">
        <v>3.46034</v>
      </c>
      <c r="AA8" s="30">
        <v>0.33988538698509391</v>
      </c>
    </row>
    <row r="9" spans="1:27" x14ac:dyDescent="0.25">
      <c r="A9" s="40"/>
      <c r="B9" s="27">
        <v>1023.8963795838637</v>
      </c>
      <c r="C9" s="27">
        <v>339.47897177284443</v>
      </c>
      <c r="D9" s="27">
        <v>642.26605607033252</v>
      </c>
      <c r="E9" s="27">
        <v>206.9420784623014</v>
      </c>
      <c r="F9" s="27">
        <v>144.58071344023566</v>
      </c>
      <c r="G9" s="27">
        <v>635.82483647763593</v>
      </c>
      <c r="H9" s="27">
        <v>222.24752087608263</v>
      </c>
      <c r="I9" s="27">
        <v>823.15543843340936</v>
      </c>
      <c r="J9" s="27">
        <v>166.89683642849957</v>
      </c>
      <c r="K9" s="27">
        <v>364.9859964171302</v>
      </c>
      <c r="L9" s="27">
        <v>863.47606801024574</v>
      </c>
      <c r="M9" s="27">
        <v>144.22943695293554</v>
      </c>
      <c r="N9" s="27">
        <v>118.49967785544942</v>
      </c>
      <c r="O9" s="27">
        <v>398.23642271901713</v>
      </c>
      <c r="P9" s="27">
        <v>895.27835148828126</v>
      </c>
      <c r="Q9" s="27">
        <v>763.60729653611622</v>
      </c>
      <c r="R9" s="27">
        <v>627.73103159102459</v>
      </c>
      <c r="S9" s="27">
        <v>63.560827190233802</v>
      </c>
      <c r="T9" s="27">
        <v>231.49937718926714</v>
      </c>
      <c r="U9" s="27">
        <v>486.63900110952738</v>
      </c>
      <c r="V9" s="3"/>
      <c r="W9" s="3">
        <f t="shared" si="0"/>
        <v>1128.94</v>
      </c>
      <c r="X9"/>
      <c r="Y9" s="40"/>
      <c r="Z9" s="30">
        <v>3.4957799999999999</v>
      </c>
      <c r="AA9" s="30">
        <v>0.34856970404316062</v>
      </c>
    </row>
    <row r="10" spans="1:27" x14ac:dyDescent="0.25">
      <c r="A10" s="40"/>
      <c r="B10" s="27">
        <v>996.47111405962437</v>
      </c>
      <c r="C10" s="27">
        <v>324.60828385278057</v>
      </c>
      <c r="D10" s="27">
        <v>756.4543029896048</v>
      </c>
      <c r="E10" s="27">
        <v>243.73423481261779</v>
      </c>
      <c r="F10" s="27">
        <v>285.70542267900288</v>
      </c>
      <c r="G10" s="27">
        <v>490.62150402583006</v>
      </c>
      <c r="H10" s="27">
        <v>171.49284944937983</v>
      </c>
      <c r="I10" s="27">
        <v>771.20625399733171</v>
      </c>
      <c r="J10" s="27">
        <v>161.70997192412068</v>
      </c>
      <c r="K10" s="27">
        <v>314.69275761659577</v>
      </c>
      <c r="L10" s="27">
        <v>804.39600023079231</v>
      </c>
      <c r="M10" s="27">
        <v>141.10858119975001</v>
      </c>
      <c r="N10" s="27">
        <v>116.51122870114388</v>
      </c>
      <c r="O10" s="27">
        <v>350.61978567301128</v>
      </c>
      <c r="P10" s="27">
        <v>791.2116871352714</v>
      </c>
      <c r="Q10" s="27">
        <v>785.01151692041719</v>
      </c>
      <c r="R10" s="27">
        <v>552.67400770128779</v>
      </c>
      <c r="S10" s="27">
        <v>63.956552428580316</v>
      </c>
      <c r="T10" s="27">
        <v>199.40346304488068</v>
      </c>
      <c r="U10" s="27">
        <v>651.43468928142352</v>
      </c>
      <c r="V10" s="3"/>
      <c r="W10" s="3">
        <f t="shared" si="0"/>
        <v>1099.5399999999997</v>
      </c>
      <c r="X10"/>
      <c r="Y10" s="40"/>
      <c r="Z10" s="30">
        <v>3.3754333330000001</v>
      </c>
      <c r="AA10" s="30">
        <v>0.34481548061432271</v>
      </c>
    </row>
    <row r="11" spans="1:27" x14ac:dyDescent="0.25">
      <c r="A11" s="40"/>
      <c r="B11" s="27">
        <v>1136.2450403755056</v>
      </c>
      <c r="C11" s="27">
        <v>365.74958695633387</v>
      </c>
      <c r="D11" s="27">
        <v>783.65234356771202</v>
      </c>
      <c r="E11" s="27">
        <v>252.49761097758693</v>
      </c>
      <c r="F11" s="27">
        <v>195.47254633563648</v>
      </c>
      <c r="G11" s="27">
        <v>468.8583994942706</v>
      </c>
      <c r="H11" s="27">
        <v>163.88572913696603</v>
      </c>
      <c r="I11" s="27">
        <v>867.390361651121</v>
      </c>
      <c r="J11" s="27">
        <v>184.51552579353267</v>
      </c>
      <c r="K11" s="27">
        <v>362.14374497204437</v>
      </c>
      <c r="L11" s="27">
        <v>915.16507590628169</v>
      </c>
      <c r="M11" s="27">
        <v>160.60113505476195</v>
      </c>
      <c r="N11" s="27">
        <v>78.009074626246289</v>
      </c>
      <c r="O11" s="27">
        <v>370.35645510514132</v>
      </c>
      <c r="P11" s="27">
        <v>887.12516791808434</v>
      </c>
      <c r="Q11" s="27">
        <v>889.38234098603527</v>
      </c>
      <c r="R11" s="27">
        <v>583.78447162674229</v>
      </c>
      <c r="S11" s="27">
        <v>72.092410609725093</v>
      </c>
      <c r="T11" s="27">
        <v>198.36250146421884</v>
      </c>
      <c r="U11" s="27">
        <v>836.32229737362297</v>
      </c>
      <c r="V11" s="3"/>
      <c r="W11" s="3">
        <f t="shared" si="0"/>
        <v>1189.3199999999997</v>
      </c>
      <c r="X11"/>
      <c r="Y11" s="40"/>
      <c r="Z11" s="30">
        <v>3.3428866670000001</v>
      </c>
      <c r="AA11" s="30">
        <v>0.36376056209266633</v>
      </c>
    </row>
    <row r="12" spans="1:27" x14ac:dyDescent="0.25">
      <c r="A12" s="40"/>
      <c r="B12" s="28">
        <v>1060.6992179285248</v>
      </c>
      <c r="C12" s="28">
        <v>339.48016167993529</v>
      </c>
      <c r="D12" s="28">
        <v>865.38182591561281</v>
      </c>
      <c r="E12" s="28">
        <v>278.83135349576605</v>
      </c>
      <c r="F12" s="28">
        <v>430.1847253086969</v>
      </c>
      <c r="G12" s="28">
        <v>900.95616103147074</v>
      </c>
      <c r="H12" s="28">
        <v>314.92206928648352</v>
      </c>
      <c r="I12" s="28">
        <v>845.27317211136381</v>
      </c>
      <c r="J12" s="28">
        <v>180.76302184464569</v>
      </c>
      <c r="K12" s="28">
        <v>437.00667249336408</v>
      </c>
      <c r="L12" s="28">
        <v>779.18183818742057</v>
      </c>
      <c r="M12" s="28">
        <v>142.668213755784</v>
      </c>
      <c r="N12" s="28">
        <v>286.82105732025155</v>
      </c>
      <c r="O12" s="28">
        <v>357.04116870638597</v>
      </c>
      <c r="P12" s="28">
        <v>804.68363719754961</v>
      </c>
      <c r="Q12" s="28">
        <v>810.56772997102507</v>
      </c>
      <c r="R12" s="28">
        <v>562.79588798601867</v>
      </c>
      <c r="S12" s="28">
        <v>77.664275419266758</v>
      </c>
      <c r="T12" s="28">
        <v>221.90153842877837</v>
      </c>
      <c r="U12" s="28">
        <v>390.89229400690346</v>
      </c>
      <c r="V12" s="3"/>
      <c r="W12" s="3">
        <f t="shared" si="0"/>
        <v>1255.42</v>
      </c>
      <c r="X12"/>
      <c r="Y12" s="40"/>
      <c r="Z12" s="31">
        <v>3.3628333330000002</v>
      </c>
      <c r="AA12" s="31">
        <v>0.35594736594696408</v>
      </c>
    </row>
    <row r="13" spans="1:27" x14ac:dyDescent="0.25">
      <c r="A13" s="40"/>
      <c r="B13" s="29">
        <v>878.10391212068828</v>
      </c>
      <c r="C13" s="29">
        <v>305.9783561295007</v>
      </c>
      <c r="D13" s="29">
        <v>664.50199747688453</v>
      </c>
      <c r="E13" s="29">
        <v>214.10663571664574</v>
      </c>
      <c r="F13" s="29">
        <v>109.21011783616817</v>
      </c>
      <c r="G13" s="29">
        <v>658.90353346803431</v>
      </c>
      <c r="H13" s="29">
        <v>230.31449608199182</v>
      </c>
      <c r="I13" s="29">
        <v>682.81106175983973</v>
      </c>
      <c r="J13" s="29">
        <v>157.6081870153595</v>
      </c>
      <c r="K13" s="29">
        <v>305.77453167614618</v>
      </c>
      <c r="L13" s="29">
        <v>720.22053782992725</v>
      </c>
      <c r="M13" s="29">
        <v>125.59858239443528</v>
      </c>
      <c r="N13" s="29">
        <v>105.51002694943931</v>
      </c>
      <c r="O13" s="29">
        <v>350.0186766888437</v>
      </c>
      <c r="P13" s="29">
        <v>720.67540853766036</v>
      </c>
      <c r="Q13" s="29">
        <v>646.95821844504985</v>
      </c>
      <c r="R13" s="29">
        <v>551.72649325709438</v>
      </c>
      <c r="S13" s="29">
        <v>54.341864642019019</v>
      </c>
      <c r="T13" s="29">
        <v>181.464703443605</v>
      </c>
      <c r="U13" s="29">
        <v>389.54705487142542</v>
      </c>
      <c r="V13" s="3"/>
      <c r="W13" s="4">
        <f t="shared" si="0"/>
        <v>999.55999999999938</v>
      </c>
      <c r="X13"/>
      <c r="Y13" s="40"/>
      <c r="Z13" s="32">
        <v>3.3835799999999998</v>
      </c>
      <c r="AA13" s="32">
        <v>0.34852227522328422</v>
      </c>
    </row>
    <row r="14" spans="1:27" ht="15" customHeight="1" x14ac:dyDescent="0.3">
      <c r="A14" s="9"/>
      <c r="B14" s="39" t="s">
        <v>20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19"/>
      <c r="W14" s="19"/>
      <c r="X14" s="2"/>
      <c r="Y14" s="41" t="s">
        <v>20</v>
      </c>
      <c r="Z14" s="41"/>
      <c r="AA14" s="41"/>
    </row>
    <row r="15" spans="1:27" ht="15" customHeight="1" x14ac:dyDescent="0.25">
      <c r="A15" s="12"/>
      <c r="B15" s="23" t="s">
        <v>19</v>
      </c>
      <c r="C15" s="23" t="s">
        <v>18</v>
      </c>
      <c r="D15" s="23" t="s">
        <v>17</v>
      </c>
      <c r="E15" s="23" t="s">
        <v>16</v>
      </c>
      <c r="F15" s="23" t="s">
        <v>15</v>
      </c>
      <c r="G15" s="23" t="s">
        <v>13</v>
      </c>
      <c r="H15" s="23" t="s">
        <v>14</v>
      </c>
      <c r="I15" s="23" t="s">
        <v>12</v>
      </c>
      <c r="J15" s="23" t="s">
        <v>11</v>
      </c>
      <c r="K15" s="23" t="s">
        <v>10</v>
      </c>
      <c r="L15" s="23" t="s">
        <v>9</v>
      </c>
      <c r="M15" s="23" t="s">
        <v>8</v>
      </c>
      <c r="N15" s="23" t="s">
        <v>7</v>
      </c>
      <c r="O15" s="23" t="s">
        <v>6</v>
      </c>
      <c r="P15" s="23" t="s">
        <v>5</v>
      </c>
      <c r="Q15" s="23" t="s">
        <v>4</v>
      </c>
      <c r="R15" s="23" t="s">
        <v>2</v>
      </c>
      <c r="S15" s="23" t="s">
        <v>3</v>
      </c>
      <c r="T15" s="23" t="s">
        <v>1</v>
      </c>
      <c r="U15" s="23" t="s">
        <v>0</v>
      </c>
      <c r="V15" s="17"/>
      <c r="W15" s="17"/>
      <c r="X15" s="2"/>
      <c r="Y15" s="12"/>
      <c r="Z15" s="5" t="s">
        <v>24</v>
      </c>
      <c r="AA15" s="5" t="s">
        <v>25</v>
      </c>
    </row>
    <row r="16" spans="1:27" ht="18" x14ac:dyDescent="0.25">
      <c r="A16" s="24" t="s">
        <v>34</v>
      </c>
      <c r="B16" s="33">
        <f t="shared" ref="B16:U16" si="1">AVERAGE(B6:B13)</f>
        <v>1002.3717254483176</v>
      </c>
      <c r="C16" s="33">
        <f t="shared" si="1"/>
        <v>330.12771432550755</v>
      </c>
      <c r="D16" s="33">
        <f t="shared" si="1"/>
        <v>697.82819274968494</v>
      </c>
      <c r="E16" s="33">
        <f t="shared" si="1"/>
        <v>224.84454106258639</v>
      </c>
      <c r="F16" s="33">
        <f t="shared" si="1"/>
        <v>231.85800411262852</v>
      </c>
      <c r="G16" s="33">
        <f t="shared" si="1"/>
        <v>635.07148950861597</v>
      </c>
      <c r="H16" s="33">
        <f t="shared" si="1"/>
        <v>221.98419442732089</v>
      </c>
      <c r="I16" s="33">
        <f t="shared" si="1"/>
        <v>786.27840250487907</v>
      </c>
      <c r="J16" s="33">
        <f t="shared" si="1"/>
        <v>167.85045814585226</v>
      </c>
      <c r="K16" s="33">
        <f t="shared" si="1"/>
        <v>351.73052554000662</v>
      </c>
      <c r="L16" s="33">
        <f t="shared" si="1"/>
        <v>802.06468696415459</v>
      </c>
      <c r="M16" s="33">
        <f t="shared" si="1"/>
        <v>140.34431209173414</v>
      </c>
      <c r="N16" s="33">
        <f t="shared" si="1"/>
        <v>156.11420664757446</v>
      </c>
      <c r="O16" s="33">
        <f t="shared" si="1"/>
        <v>356.89360135300558</v>
      </c>
      <c r="P16" s="33">
        <f t="shared" si="1"/>
        <v>806.90519706585201</v>
      </c>
      <c r="Q16" s="33">
        <f t="shared" si="1"/>
        <v>758.25104648708464</v>
      </c>
      <c r="R16" s="33">
        <f t="shared" si="1"/>
        <v>562.56328091724743</v>
      </c>
      <c r="S16" s="33">
        <f t="shared" si="1"/>
        <v>64.679651320940891</v>
      </c>
      <c r="T16" s="33">
        <f t="shared" si="1"/>
        <v>214.90499392735771</v>
      </c>
      <c r="U16" s="33">
        <f t="shared" si="1"/>
        <v>505.74358875102178</v>
      </c>
      <c r="V16" s="18"/>
      <c r="W16" s="18"/>
      <c r="X16" s="2"/>
      <c r="Y16" s="24" t="s">
        <v>34</v>
      </c>
      <c r="Z16" s="34">
        <f>AVERAGE(Z6:Z13)</f>
        <v>3.3609683333750002</v>
      </c>
      <c r="AA16" s="34">
        <f>AVERAGE(AA6:AA13)</f>
        <v>0.35152111497688332</v>
      </c>
    </row>
    <row r="17" spans="1:27" ht="18" x14ac:dyDescent="0.25">
      <c r="A17" s="9"/>
      <c r="B17" s="42" t="s">
        <v>21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19"/>
      <c r="W17" s="19"/>
      <c r="X17" s="2"/>
      <c r="Y17" s="39" t="s">
        <v>21</v>
      </c>
      <c r="Z17" s="39"/>
      <c r="AA17" s="39"/>
    </row>
    <row r="18" spans="1:27" x14ac:dyDescent="0.25">
      <c r="A18" s="12"/>
      <c r="B18" s="23" t="s">
        <v>19</v>
      </c>
      <c r="C18" s="23" t="s">
        <v>18</v>
      </c>
      <c r="D18" s="23" t="s">
        <v>17</v>
      </c>
      <c r="E18" s="23" t="s">
        <v>16</v>
      </c>
      <c r="F18" s="23" t="s">
        <v>15</v>
      </c>
      <c r="G18" s="23" t="s">
        <v>13</v>
      </c>
      <c r="H18" s="23" t="s">
        <v>14</v>
      </c>
      <c r="I18" s="23" t="s">
        <v>12</v>
      </c>
      <c r="J18" s="23" t="s">
        <v>11</v>
      </c>
      <c r="K18" s="23" t="s">
        <v>10</v>
      </c>
      <c r="L18" s="23" t="s">
        <v>9</v>
      </c>
      <c r="M18" s="23" t="s">
        <v>8</v>
      </c>
      <c r="N18" s="23" t="s">
        <v>7</v>
      </c>
      <c r="O18" s="23" t="s">
        <v>6</v>
      </c>
      <c r="P18" s="23" t="s">
        <v>5</v>
      </c>
      <c r="Q18" s="23" t="s">
        <v>4</v>
      </c>
      <c r="R18" s="23" t="s">
        <v>2</v>
      </c>
      <c r="S18" s="23" t="s">
        <v>3</v>
      </c>
      <c r="T18" s="23" t="s">
        <v>1</v>
      </c>
      <c r="U18" s="23" t="s">
        <v>0</v>
      </c>
      <c r="V18" s="17"/>
      <c r="W18" s="17"/>
      <c r="X18" s="2"/>
      <c r="Y18" s="12"/>
      <c r="Z18" s="5" t="s">
        <v>24</v>
      </c>
      <c r="AA18" s="5" t="s">
        <v>25</v>
      </c>
    </row>
    <row r="19" spans="1:27" ht="18" customHeight="1" x14ac:dyDescent="0.25">
      <c r="A19" s="24" t="s">
        <v>34</v>
      </c>
      <c r="B19" s="36">
        <f t="shared" ref="B19:U19" si="2">STDEV(B6:B13)</f>
        <v>81.654356430002395</v>
      </c>
      <c r="C19" s="36">
        <f t="shared" si="2"/>
        <v>20.769542218643341</v>
      </c>
      <c r="D19" s="36">
        <f t="shared" si="2"/>
        <v>108.7732038601484</v>
      </c>
      <c r="E19" s="36">
        <f t="shared" si="2"/>
        <v>35.047396129802301</v>
      </c>
      <c r="F19" s="36">
        <f t="shared" si="2"/>
        <v>97.691685279400829</v>
      </c>
      <c r="G19" s="36">
        <f t="shared" si="2"/>
        <v>133.55407526252699</v>
      </c>
      <c r="H19" s="36">
        <f t="shared" si="2"/>
        <v>46.682766112799357</v>
      </c>
      <c r="I19" s="36">
        <f t="shared" si="2"/>
        <v>62.946706873056144</v>
      </c>
      <c r="J19" s="36">
        <f t="shared" si="2"/>
        <v>10.906439556401113</v>
      </c>
      <c r="K19" s="36">
        <f t="shared" si="2"/>
        <v>41.583497389783389</v>
      </c>
      <c r="L19" s="36">
        <f t="shared" si="2"/>
        <v>65.78399212159897</v>
      </c>
      <c r="M19" s="36">
        <f t="shared" si="2"/>
        <v>10.983820662126956</v>
      </c>
      <c r="N19" s="36">
        <f t="shared" si="2"/>
        <v>71.539359098262423</v>
      </c>
      <c r="O19" s="36">
        <f t="shared" si="2"/>
        <v>23.157422309635102</v>
      </c>
      <c r="P19" s="36">
        <f t="shared" si="2"/>
        <v>63.159937874403511</v>
      </c>
      <c r="Q19" s="36">
        <f t="shared" si="2"/>
        <v>77.879918471578037</v>
      </c>
      <c r="R19" s="36">
        <f t="shared" si="2"/>
        <v>36.502519021653661</v>
      </c>
      <c r="S19" s="36">
        <f t="shared" si="2"/>
        <v>7.4782907796627329</v>
      </c>
      <c r="T19" s="36">
        <f t="shared" si="2"/>
        <v>26.053956317601955</v>
      </c>
      <c r="U19" s="36">
        <f t="shared" si="2"/>
        <v>168.83306617957885</v>
      </c>
      <c r="V19" s="18"/>
      <c r="W19" s="18"/>
      <c r="X19" s="2"/>
      <c r="Y19" s="24" t="s">
        <v>34</v>
      </c>
      <c r="Z19" s="34">
        <f>STDEV(Z6:Z13)</f>
        <v>0.10425724787436891</v>
      </c>
      <c r="AA19" s="34">
        <f>STDEV(AA6:AA13)</f>
        <v>1.6006309620333118E-2</v>
      </c>
    </row>
    <row r="20" spans="1:27" ht="18" x14ac:dyDescent="0.25">
      <c r="A20" s="9"/>
      <c r="B20" s="43" t="s">
        <v>22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19"/>
      <c r="W20" s="19"/>
      <c r="X20" s="2"/>
      <c r="Y20" s="39" t="s">
        <v>22</v>
      </c>
      <c r="Z20" s="39"/>
      <c r="AA20" s="39"/>
    </row>
    <row r="21" spans="1:27" x14ac:dyDescent="0.25">
      <c r="A21" s="12"/>
      <c r="B21" s="11" t="s">
        <v>19</v>
      </c>
      <c r="C21" s="11" t="s">
        <v>18</v>
      </c>
      <c r="D21" s="11" t="s">
        <v>17</v>
      </c>
      <c r="E21" s="11" t="s">
        <v>16</v>
      </c>
      <c r="F21" s="11" t="s">
        <v>15</v>
      </c>
      <c r="G21" s="11" t="s">
        <v>13</v>
      </c>
      <c r="H21" s="11" t="s">
        <v>14</v>
      </c>
      <c r="I21" s="11" t="s">
        <v>12</v>
      </c>
      <c r="J21" s="11" t="s">
        <v>11</v>
      </c>
      <c r="K21" s="11" t="s">
        <v>10</v>
      </c>
      <c r="L21" s="11" t="s">
        <v>9</v>
      </c>
      <c r="M21" s="11" t="s">
        <v>8</v>
      </c>
      <c r="N21" s="11" t="s">
        <v>7</v>
      </c>
      <c r="O21" s="11" t="s">
        <v>6</v>
      </c>
      <c r="P21" s="11" t="s">
        <v>5</v>
      </c>
      <c r="Q21" s="11" t="s">
        <v>4</v>
      </c>
      <c r="R21" s="11" t="s">
        <v>2</v>
      </c>
      <c r="S21" s="11" t="s">
        <v>3</v>
      </c>
      <c r="T21" s="11" t="s">
        <v>1</v>
      </c>
      <c r="U21" s="11" t="s">
        <v>0</v>
      </c>
      <c r="V21" s="17"/>
      <c r="W21" s="17"/>
      <c r="X21" s="2"/>
      <c r="Y21" s="12"/>
      <c r="Z21" s="5" t="s">
        <v>24</v>
      </c>
      <c r="AA21" s="5" t="s">
        <v>25</v>
      </c>
    </row>
    <row r="22" spans="1:27" ht="18" x14ac:dyDescent="0.25">
      <c r="A22" s="24" t="s">
        <v>34</v>
      </c>
      <c r="B22" s="36">
        <f t="shared" ref="B22:U22" si="3">B19/SQRT(8)</f>
        <v>28.869174572539031</v>
      </c>
      <c r="C22" s="36">
        <f t="shared" si="3"/>
        <v>7.3431420724714984</v>
      </c>
      <c r="D22" s="36">
        <f t="shared" si="3"/>
        <v>38.457135030448839</v>
      </c>
      <c r="E22" s="36">
        <f t="shared" si="3"/>
        <v>12.391125733157184</v>
      </c>
      <c r="F22" s="36">
        <f t="shared" si="3"/>
        <v>34.539226563303174</v>
      </c>
      <c r="G22" s="36">
        <f t="shared" si="3"/>
        <v>47.218496136615684</v>
      </c>
      <c r="H22" s="36">
        <f t="shared" si="3"/>
        <v>16.504850241452996</v>
      </c>
      <c r="I22" s="36">
        <f t="shared" si="3"/>
        <v>22.255021641649929</v>
      </c>
      <c r="J22" s="36">
        <f t="shared" si="3"/>
        <v>3.8560086844662136</v>
      </c>
      <c r="K22" s="36">
        <f t="shared" si="3"/>
        <v>14.701986494884466</v>
      </c>
      <c r="L22" s="36">
        <f t="shared" si="3"/>
        <v>23.258153461352524</v>
      </c>
      <c r="M22" s="36">
        <f t="shared" si="3"/>
        <v>3.8833670367634423</v>
      </c>
      <c r="N22" s="36">
        <f t="shared" si="3"/>
        <v>25.292982970060446</v>
      </c>
      <c r="O22" s="36">
        <f t="shared" si="3"/>
        <v>8.1873851749718103</v>
      </c>
      <c r="P22" s="36">
        <f t="shared" si="3"/>
        <v>22.330410185155888</v>
      </c>
      <c r="Q22" s="36">
        <f t="shared" si="3"/>
        <v>27.534709234754143</v>
      </c>
      <c r="R22" s="36">
        <f t="shared" si="3"/>
        <v>12.905589365301122</v>
      </c>
      <c r="S22" s="36">
        <f t="shared" si="3"/>
        <v>2.6439750609921759</v>
      </c>
      <c r="T22" s="36">
        <f t="shared" si="3"/>
        <v>9.2114645944572153</v>
      </c>
      <c r="U22" s="36">
        <f t="shared" si="3"/>
        <v>59.691502992048676</v>
      </c>
      <c r="V22" s="18"/>
      <c r="W22" s="18"/>
      <c r="X22" s="2"/>
      <c r="Y22" s="24" t="s">
        <v>34</v>
      </c>
      <c r="Z22" s="35">
        <f>Z19/SQRT(8)</f>
        <v>3.6860503479906506E-2</v>
      </c>
      <c r="AA22" s="35">
        <f>AA19/SQRT(8)</f>
        <v>5.6590850371545098E-3</v>
      </c>
    </row>
    <row r="23" spans="1:27" ht="18" x14ac:dyDescent="0.25">
      <c r="A23" s="9" t="s">
        <v>32</v>
      </c>
      <c r="B23" s="39" t="s">
        <v>26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20"/>
      <c r="W23" s="20"/>
    </row>
    <row r="24" spans="1:27" x14ac:dyDescent="0.25">
      <c r="A24" s="12"/>
      <c r="B24" s="8" t="s">
        <v>19</v>
      </c>
      <c r="C24" s="8" t="s">
        <v>18</v>
      </c>
      <c r="D24" s="8" t="s">
        <v>17</v>
      </c>
      <c r="E24" s="8" t="s">
        <v>16</v>
      </c>
      <c r="F24" s="8" t="s">
        <v>15</v>
      </c>
      <c r="G24" s="8" t="s">
        <v>13</v>
      </c>
      <c r="H24" s="8" t="s">
        <v>14</v>
      </c>
      <c r="I24" s="8" t="s">
        <v>12</v>
      </c>
      <c r="J24" s="8" t="s">
        <v>11</v>
      </c>
      <c r="K24" s="8" t="s">
        <v>10</v>
      </c>
      <c r="L24" s="8" t="s">
        <v>9</v>
      </c>
      <c r="M24" s="8" t="s">
        <v>8</v>
      </c>
      <c r="N24" s="8" t="s">
        <v>7</v>
      </c>
      <c r="O24" s="8" t="s">
        <v>6</v>
      </c>
      <c r="P24" s="8" t="s">
        <v>5</v>
      </c>
      <c r="Q24" s="8" t="s">
        <v>4</v>
      </c>
      <c r="R24" s="8" t="s">
        <v>2</v>
      </c>
      <c r="S24" s="8" t="s">
        <v>3</v>
      </c>
      <c r="T24" s="8" t="s">
        <v>1</v>
      </c>
      <c r="U24" s="8" t="s">
        <v>0</v>
      </c>
      <c r="V24" s="20"/>
      <c r="W24" s="20"/>
    </row>
    <row r="25" spans="1:27" x14ac:dyDescent="0.25">
      <c r="A25" s="6"/>
      <c r="B25" s="13">
        <v>89</v>
      </c>
      <c r="C25" s="13">
        <v>174</v>
      </c>
      <c r="D25" s="13">
        <v>133</v>
      </c>
      <c r="E25" s="13">
        <v>132</v>
      </c>
      <c r="F25" s="13">
        <v>121</v>
      </c>
      <c r="G25" s="13">
        <v>147</v>
      </c>
      <c r="H25" s="13">
        <v>146</v>
      </c>
      <c r="I25" s="13">
        <v>75</v>
      </c>
      <c r="J25" s="13">
        <v>155</v>
      </c>
      <c r="K25" s="13">
        <v>131</v>
      </c>
      <c r="L25" s="13">
        <v>131</v>
      </c>
      <c r="M25" s="13">
        <v>146</v>
      </c>
      <c r="N25" s="13">
        <v>149</v>
      </c>
      <c r="O25" s="13">
        <v>165</v>
      </c>
      <c r="P25" s="13">
        <v>115</v>
      </c>
      <c r="Q25" s="13">
        <v>105</v>
      </c>
      <c r="R25" s="13">
        <v>119</v>
      </c>
      <c r="S25" s="13">
        <v>204</v>
      </c>
      <c r="T25" s="13">
        <v>181</v>
      </c>
      <c r="U25" s="13">
        <v>117</v>
      </c>
      <c r="V25" s="20"/>
      <c r="W25" s="20"/>
      <c r="X25" s="45" t="s">
        <v>35</v>
      </c>
      <c r="Y25" s="45"/>
    </row>
    <row r="26" spans="1:27" x14ac:dyDescent="0.25">
      <c r="V26" s="17"/>
      <c r="W26" s="17"/>
      <c r="X26" s="25" t="s">
        <v>36</v>
      </c>
      <c r="Y26" s="26"/>
    </row>
    <row r="27" spans="1:27" ht="18.75" x14ac:dyDescent="0.3">
      <c r="A27" s="7" t="s">
        <v>39</v>
      </c>
      <c r="V27" s="21"/>
      <c r="W27" s="21"/>
      <c r="X27" s="46" t="s">
        <v>37</v>
      </c>
      <c r="Y27" s="46"/>
    </row>
    <row r="28" spans="1:27" ht="18.75" x14ac:dyDescent="0.3">
      <c r="A28" s="7"/>
      <c r="V28" s="21"/>
      <c r="W28" s="21"/>
      <c r="X28" s="2"/>
    </row>
    <row r="29" spans="1:27" s="10" customFormat="1" x14ac:dyDescent="0.25">
      <c r="A29" s="44" t="s">
        <v>30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21"/>
      <c r="W29" s="21"/>
      <c r="X29" s="2"/>
      <c r="Y29" s="1"/>
      <c r="Z29"/>
      <c r="AA29"/>
    </row>
    <row r="30" spans="1:27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21"/>
      <c r="W30" s="21"/>
      <c r="X30" s="2"/>
    </row>
    <row r="31" spans="1:27" x14ac:dyDescent="0.25">
      <c r="A31" s="16"/>
      <c r="V31" s="21"/>
      <c r="W31" s="21"/>
      <c r="X31" s="2"/>
    </row>
    <row r="32" spans="1:27" x14ac:dyDescent="0.25">
      <c r="A32" s="6"/>
      <c r="B32" s="8" t="s">
        <v>19</v>
      </c>
      <c r="C32" s="8" t="s">
        <v>18</v>
      </c>
      <c r="D32" s="8" t="s">
        <v>17</v>
      </c>
      <c r="E32" s="8" t="s">
        <v>16</v>
      </c>
      <c r="F32" s="8" t="s">
        <v>15</v>
      </c>
      <c r="G32" s="8" t="s">
        <v>13</v>
      </c>
      <c r="H32" s="8" t="s">
        <v>14</v>
      </c>
      <c r="I32" s="8" t="s">
        <v>12</v>
      </c>
      <c r="J32" s="8" t="s">
        <v>11</v>
      </c>
      <c r="K32" s="8" t="s">
        <v>10</v>
      </c>
      <c r="L32" s="8" t="s">
        <v>9</v>
      </c>
      <c r="M32" s="8" t="s">
        <v>8</v>
      </c>
      <c r="N32" s="8" t="s">
        <v>7</v>
      </c>
      <c r="O32" s="8" t="s">
        <v>6</v>
      </c>
      <c r="P32" s="8" t="s">
        <v>5</v>
      </c>
      <c r="Q32" s="8" t="s">
        <v>4</v>
      </c>
      <c r="R32" s="8" t="s">
        <v>2</v>
      </c>
      <c r="S32" s="8" t="s">
        <v>3</v>
      </c>
      <c r="T32" s="8" t="s">
        <v>1</v>
      </c>
      <c r="U32" s="8" t="s">
        <v>0</v>
      </c>
      <c r="V32" s="21"/>
      <c r="W32" s="21"/>
      <c r="X32" s="2"/>
    </row>
    <row r="33" spans="1:27" ht="15" customHeight="1" x14ac:dyDescent="0.25">
      <c r="A33" s="40" t="s">
        <v>33</v>
      </c>
      <c r="B33" s="30">
        <f t="shared" ref="B33:U33" si="4">(B6*B$25/1000)/$W6</f>
        <v>8.0212667347817096E-2</v>
      </c>
      <c r="C33" s="30">
        <f t="shared" si="4"/>
        <v>5.1725004770876867E-2</v>
      </c>
      <c r="D33" s="30">
        <f t="shared" si="4"/>
        <v>8.321458318289561E-2</v>
      </c>
      <c r="E33" s="30">
        <f t="shared" si="4"/>
        <v>2.6610655279418766E-2</v>
      </c>
      <c r="F33" s="30">
        <f t="shared" si="4"/>
        <v>2.4882852512922528E-2</v>
      </c>
      <c r="G33" s="30">
        <f t="shared" si="4"/>
        <v>8.4087676038195544E-2</v>
      </c>
      <c r="H33" s="30">
        <f t="shared" si="4"/>
        <v>2.9192232406093217E-2</v>
      </c>
      <c r="I33" s="30">
        <f t="shared" si="4"/>
        <v>5.3020271358842429E-2</v>
      </c>
      <c r="J33" s="30">
        <f t="shared" si="4"/>
        <v>2.3418405724297923E-2</v>
      </c>
      <c r="K33" s="30">
        <f t="shared" si="4"/>
        <v>4.1355850515726031E-2</v>
      </c>
      <c r="L33" s="30">
        <f t="shared" si="4"/>
        <v>9.4602951879753594E-2</v>
      </c>
      <c r="M33" s="30">
        <f t="shared" si="4"/>
        <v>1.8437079798414829E-2</v>
      </c>
      <c r="N33" s="30">
        <f t="shared" si="4"/>
        <v>2.0834017255566942E-2</v>
      </c>
      <c r="O33" s="30">
        <f t="shared" si="4"/>
        <v>5.310384956935716E-2</v>
      </c>
      <c r="P33" s="30">
        <f t="shared" si="4"/>
        <v>8.3546767335447636E-2</v>
      </c>
      <c r="Q33" s="30">
        <f t="shared" si="4"/>
        <v>7.1498976157398558E-2</v>
      </c>
      <c r="R33" s="30">
        <f t="shared" si="4"/>
        <v>6.037006482822347E-2</v>
      </c>
      <c r="S33" s="30">
        <f t="shared" si="4"/>
        <v>1.1832200893504596E-2</v>
      </c>
      <c r="T33" s="30">
        <f t="shared" si="4"/>
        <v>3.5106072032005269E-2</v>
      </c>
      <c r="U33" s="30">
        <f t="shared" si="4"/>
        <v>5.2947821113241776E-2</v>
      </c>
      <c r="V33" s="21"/>
      <c r="W33" s="21"/>
      <c r="X33" s="2"/>
    </row>
    <row r="34" spans="1:27" x14ac:dyDescent="0.25">
      <c r="A34" s="40"/>
      <c r="B34" s="30">
        <f t="shared" ref="B34:U34" si="5">(B7*B$25/1000)/$W7</f>
        <v>8.0212667347817124E-2</v>
      </c>
      <c r="C34" s="31">
        <f t="shared" si="5"/>
        <v>5.1725004770876888E-2</v>
      </c>
      <c r="D34" s="30">
        <f t="shared" si="5"/>
        <v>8.3214583182895638E-2</v>
      </c>
      <c r="E34" s="30">
        <f t="shared" si="5"/>
        <v>2.6610655279418777E-2</v>
      </c>
      <c r="F34" s="30">
        <f t="shared" si="5"/>
        <v>2.4882852512922535E-2</v>
      </c>
      <c r="G34" s="30">
        <f t="shared" si="5"/>
        <v>8.4087676038195558E-2</v>
      </c>
      <c r="H34" s="30">
        <f t="shared" si="5"/>
        <v>2.9192232406093224E-2</v>
      </c>
      <c r="I34" s="30">
        <f t="shared" si="5"/>
        <v>5.3020271358842443E-2</v>
      </c>
      <c r="J34" s="30">
        <f t="shared" si="5"/>
        <v>2.341840572429793E-2</v>
      </c>
      <c r="K34" s="30">
        <f t="shared" si="5"/>
        <v>4.1355850515726045E-2</v>
      </c>
      <c r="L34" s="30">
        <f t="shared" si="5"/>
        <v>9.4602951879753622E-2</v>
      </c>
      <c r="M34" s="30">
        <f t="shared" si="5"/>
        <v>1.8437079798414836E-2</v>
      </c>
      <c r="N34" s="30">
        <f t="shared" si="5"/>
        <v>2.0834017255566953E-2</v>
      </c>
      <c r="O34" s="30">
        <f t="shared" si="5"/>
        <v>5.3103849569357181E-2</v>
      </c>
      <c r="P34" s="30">
        <f t="shared" si="5"/>
        <v>8.3546767335447664E-2</v>
      </c>
      <c r="Q34" s="30">
        <f t="shared" si="5"/>
        <v>7.1498976157398572E-2</v>
      </c>
      <c r="R34" s="30">
        <f t="shared" si="5"/>
        <v>6.0370064828223491E-2</v>
      </c>
      <c r="S34" s="30">
        <f t="shared" si="5"/>
        <v>1.1832200893504601E-2</v>
      </c>
      <c r="T34" s="30">
        <f t="shared" si="5"/>
        <v>3.5106072032005275E-2</v>
      </c>
      <c r="U34" s="30">
        <f t="shared" si="5"/>
        <v>5.2947821113241797E-2</v>
      </c>
      <c r="V34" s="21"/>
      <c r="W34" s="21"/>
      <c r="X34" s="2"/>
    </row>
    <row r="35" spans="1:27" s="9" customFormat="1" ht="18" x14ac:dyDescent="0.25">
      <c r="A35" s="40"/>
      <c r="B35" s="30">
        <f t="shared" ref="B35:U35" si="6">(B8*B$25/1000)/$W8</f>
        <v>8.1569997789924825E-2</v>
      </c>
      <c r="C35" s="30">
        <f t="shared" si="6"/>
        <v>5.2837581483772954E-2</v>
      </c>
      <c r="D35" s="30">
        <f t="shared" si="6"/>
        <v>6.4441520844017997E-2</v>
      </c>
      <c r="E35" s="30">
        <f t="shared" si="6"/>
        <v>2.0607338657127574E-2</v>
      </c>
      <c r="F35" s="30">
        <f t="shared" si="6"/>
        <v>2.791441623265525E-2</v>
      </c>
      <c r="G35" s="30">
        <f t="shared" si="6"/>
        <v>9.5296842381843425E-2</v>
      </c>
      <c r="H35" s="30">
        <f t="shared" si="6"/>
        <v>3.3083653888995083E-2</v>
      </c>
      <c r="I35" s="30">
        <f t="shared" si="6"/>
        <v>5.4432393121907022E-2</v>
      </c>
      <c r="J35" s="30">
        <f t="shared" si="6"/>
        <v>2.3993495402603784E-2</v>
      </c>
      <c r="K35" s="30">
        <f t="shared" si="6"/>
        <v>4.2702726807771624E-2</v>
      </c>
      <c r="L35" s="30">
        <f t="shared" si="6"/>
        <v>9.514383192533532E-2</v>
      </c>
      <c r="M35" s="30">
        <f t="shared" si="6"/>
        <v>1.8597758296457254E-2</v>
      </c>
      <c r="N35" s="30">
        <f t="shared" si="6"/>
        <v>3.3965766472769818E-2</v>
      </c>
      <c r="O35" s="30">
        <f t="shared" si="6"/>
        <v>5.1624066484144457E-2</v>
      </c>
      <c r="P35" s="30">
        <f t="shared" si="6"/>
        <v>8.492124756266059E-2</v>
      </c>
      <c r="Q35" s="30">
        <f t="shared" si="6"/>
        <v>6.886770864232418E-2</v>
      </c>
      <c r="R35" s="30">
        <f t="shared" si="6"/>
        <v>5.8687802590919512E-2</v>
      </c>
      <c r="S35" s="30">
        <f t="shared" si="6"/>
        <v>1.1580513531110077E-2</v>
      </c>
      <c r="T35" s="30">
        <f t="shared" si="6"/>
        <v>4.5609777233286783E-2</v>
      </c>
      <c r="U35" s="30">
        <f t="shared" si="6"/>
        <v>3.4121560650372397E-2</v>
      </c>
      <c r="V35" s="17"/>
      <c r="W35" s="17"/>
      <c r="X35" s="2"/>
      <c r="Y35" s="1"/>
      <c r="Z35"/>
      <c r="AA35"/>
    </row>
    <row r="36" spans="1:27" x14ac:dyDescent="0.25">
      <c r="A36" s="40"/>
      <c r="B36" s="30">
        <f t="shared" ref="B36:U36" si="7">(B9*B$25/1000)/$W9</f>
        <v>8.0718884779495695E-2</v>
      </c>
      <c r="C36" s="30">
        <f t="shared" si="7"/>
        <v>5.2322834772862085E-2</v>
      </c>
      <c r="D36" s="30">
        <f t="shared" si="7"/>
        <v>7.5665124326672994E-2</v>
      </c>
      <c r="E36" s="30">
        <f t="shared" si="7"/>
        <v>2.4196462484298357E-2</v>
      </c>
      <c r="F36" s="30">
        <f t="shared" si="7"/>
        <v>1.549618786318893E-2</v>
      </c>
      <c r="G36" s="30">
        <f t="shared" si="7"/>
        <v>8.2791158929803599E-2</v>
      </c>
      <c r="H36" s="30">
        <f t="shared" si="7"/>
        <v>2.874212805632546E-2</v>
      </c>
      <c r="I36" s="30">
        <f t="shared" si="7"/>
        <v>5.4685508426050723E-2</v>
      </c>
      <c r="J36" s="30">
        <f t="shared" si="7"/>
        <v>2.2914423836888971E-2</v>
      </c>
      <c r="K36" s="30">
        <f t="shared" si="7"/>
        <v>4.2352264540758633E-2</v>
      </c>
      <c r="L36" s="30">
        <f t="shared" si="7"/>
        <v>0.10019608208526777</v>
      </c>
      <c r="M36" s="30">
        <f t="shared" si="7"/>
        <v>1.8652450790235611E-2</v>
      </c>
      <c r="N36" s="30">
        <f t="shared" si="7"/>
        <v>1.5639849770990453E-2</v>
      </c>
      <c r="O36" s="30">
        <f t="shared" si="7"/>
        <v>5.8204164746255622E-2</v>
      </c>
      <c r="P36" s="30">
        <f t="shared" si="7"/>
        <v>9.1197947119556699E-2</v>
      </c>
      <c r="Q36" s="30">
        <f t="shared" si="7"/>
        <v>7.10212820311905E-2</v>
      </c>
      <c r="R36" s="30">
        <f t="shared" si="7"/>
        <v>6.61682576216025E-2</v>
      </c>
      <c r="S36" s="30">
        <f t="shared" si="7"/>
        <v>1.1485471988597885E-2</v>
      </c>
      <c r="T36" s="30">
        <f t="shared" si="7"/>
        <v>3.7115690179511177E-2</v>
      </c>
      <c r="U36" s="30">
        <f t="shared" si="7"/>
        <v>5.0433825650446171E-2</v>
      </c>
      <c r="V36" s="17"/>
      <c r="W36" s="17"/>
      <c r="X36" s="2"/>
    </row>
    <row r="37" spans="1:27" x14ac:dyDescent="0.25">
      <c r="A37" s="40"/>
      <c r="B37" s="30">
        <f t="shared" ref="B37:U37" si="8">(B10*B$25/1000)/$W10</f>
        <v>8.0657301372670923E-2</v>
      </c>
      <c r="C37" s="30">
        <f t="shared" si="8"/>
        <v>5.136860995542121E-2</v>
      </c>
      <c r="D37" s="30">
        <f t="shared" si="8"/>
        <v>9.1500465919946039E-2</v>
      </c>
      <c r="E37" s="30">
        <f t="shared" si="8"/>
        <v>2.9260344321503134E-2</v>
      </c>
      <c r="F37" s="30">
        <f t="shared" si="8"/>
        <v>3.144074444236622E-2</v>
      </c>
      <c r="G37" s="30">
        <f t="shared" si="8"/>
        <v>6.5592303228438301E-2</v>
      </c>
      <c r="H37" s="30">
        <f t="shared" si="8"/>
        <v>2.2771300743592286E-2</v>
      </c>
      <c r="I37" s="30">
        <f t="shared" si="8"/>
        <v>5.2604242728595499E-2</v>
      </c>
      <c r="J37" s="30">
        <f t="shared" si="8"/>
        <v>2.2795937981554749E-2</v>
      </c>
      <c r="K37" s="30">
        <f t="shared" si="8"/>
        <v>3.7492725364947209E-2</v>
      </c>
      <c r="L37" s="30">
        <f t="shared" si="8"/>
        <v>9.5836327946444713E-2</v>
      </c>
      <c r="M37" s="30">
        <f t="shared" si="8"/>
        <v>1.873679252702358E-2</v>
      </c>
      <c r="N37" s="30">
        <f t="shared" si="8"/>
        <v>1.5788578020327085E-2</v>
      </c>
      <c r="O37" s="30">
        <f t="shared" si="8"/>
        <v>5.2614970474968513E-2</v>
      </c>
      <c r="P37" s="30">
        <f t="shared" si="8"/>
        <v>8.2752190934896622E-2</v>
      </c>
      <c r="Q37" s="30">
        <f t="shared" si="8"/>
        <v>7.4964266217367098E-2</v>
      </c>
      <c r="R37" s="30">
        <f t="shared" si="8"/>
        <v>5.9814292264449911E-2</v>
      </c>
      <c r="S37" s="30">
        <f t="shared" si="8"/>
        <v>1.1865995503056177E-2</v>
      </c>
      <c r="T37" s="30">
        <f t="shared" si="8"/>
        <v>3.2824660140716493E-2</v>
      </c>
      <c r="U37" s="30">
        <f t="shared" si="8"/>
        <v>6.9317949911714513E-2</v>
      </c>
      <c r="V37" s="17"/>
      <c r="W37" s="17"/>
      <c r="X37" s="2"/>
    </row>
    <row r="38" spans="1:27" x14ac:dyDescent="0.25">
      <c r="A38" s="40"/>
      <c r="B38" s="30">
        <f t="shared" ref="B38:U38" si="9">(B11*B$25/1000)/$W11</f>
        <v>8.5028258663286602E-2</v>
      </c>
      <c r="C38" s="30">
        <f t="shared" si="9"/>
        <v>5.3509928472069847E-2</v>
      </c>
      <c r="D38" s="30">
        <f t="shared" si="9"/>
        <v>8.7634750693258101E-2</v>
      </c>
      <c r="E38" s="30">
        <f t="shared" si="9"/>
        <v>2.8024152161774361E-2</v>
      </c>
      <c r="F38" s="30">
        <f t="shared" si="9"/>
        <v>1.9887144003810597E-2</v>
      </c>
      <c r="G38" s="30">
        <f t="shared" si="9"/>
        <v>5.7950917100240293E-2</v>
      </c>
      <c r="H38" s="30">
        <f t="shared" si="9"/>
        <v>2.0118484893886464E-2</v>
      </c>
      <c r="I38" s="30">
        <f t="shared" si="9"/>
        <v>5.4698716177171904E-2</v>
      </c>
      <c r="J38" s="30">
        <f t="shared" si="9"/>
        <v>2.4047276172937115E-2</v>
      </c>
      <c r="K38" s="30">
        <f t="shared" si="9"/>
        <v>3.9889037930361741E-2</v>
      </c>
      <c r="L38" s="30">
        <f t="shared" si="9"/>
        <v>0.10080266450049014</v>
      </c>
      <c r="M38" s="30">
        <f t="shared" si="9"/>
        <v>1.9715270673994593E-2</v>
      </c>
      <c r="N38" s="30">
        <f t="shared" si="9"/>
        <v>9.7731074221493793E-3</v>
      </c>
      <c r="O38" s="30">
        <f t="shared" si="9"/>
        <v>5.1381306202156134E-2</v>
      </c>
      <c r="P38" s="30">
        <f t="shared" si="9"/>
        <v>8.5779600368765113E-2</v>
      </c>
      <c r="Q38" s="30">
        <f t="shared" si="9"/>
        <v>7.8519780886164972E-2</v>
      </c>
      <c r="R38" s="30">
        <f t="shared" si="9"/>
        <v>5.8411825348587722E-2</v>
      </c>
      <c r="S38" s="30">
        <f t="shared" si="9"/>
        <v>1.2365765113160395E-2</v>
      </c>
      <c r="T38" s="30">
        <f t="shared" si="9"/>
        <v>3.0188353651686359E-2</v>
      </c>
      <c r="U38" s="30">
        <f t="shared" si="9"/>
        <v>8.2273659564048293E-2</v>
      </c>
      <c r="V38" s="17"/>
      <c r="W38" s="17"/>
      <c r="X38" s="2"/>
    </row>
    <row r="39" spans="1:27" x14ac:dyDescent="0.25">
      <c r="A39" s="40"/>
      <c r="B39" s="30">
        <f t="shared" ref="B39:U39" si="10">(B12*B$25/1000)/$W12</f>
        <v>7.5195735606919362E-2</v>
      </c>
      <c r="C39" s="31">
        <f t="shared" si="10"/>
        <v>4.705162266995009E-2</v>
      </c>
      <c r="D39" s="30">
        <f t="shared" si="10"/>
        <v>9.1679105675213465E-2</v>
      </c>
      <c r="E39" s="30">
        <f t="shared" si="10"/>
        <v>2.9317470377595644E-2</v>
      </c>
      <c r="F39" s="30">
        <f t="shared" si="10"/>
        <v>4.14621017367513E-2</v>
      </c>
      <c r="G39" s="30">
        <f t="shared" si="10"/>
        <v>0.10549501813865177</v>
      </c>
      <c r="H39" s="30">
        <f t="shared" si="10"/>
        <v>3.6624095614078624E-2</v>
      </c>
      <c r="I39" s="30">
        <f t="shared" si="10"/>
        <v>5.0497433455219988E-2</v>
      </c>
      <c r="J39" s="30">
        <f t="shared" si="10"/>
        <v>2.2317844534833028E-2</v>
      </c>
      <c r="K39" s="30">
        <f t="shared" si="10"/>
        <v>4.5600575183309726E-2</v>
      </c>
      <c r="L39" s="30">
        <f t="shared" si="10"/>
        <v>8.1305715061534847E-2</v>
      </c>
      <c r="M39" s="30">
        <f t="shared" si="10"/>
        <v>1.6591705730627567E-2</v>
      </c>
      <c r="N39" s="30">
        <f t="shared" si="10"/>
        <v>3.4041466234979119E-2</v>
      </c>
      <c r="O39" s="30">
        <f t="shared" si="10"/>
        <v>4.6925963292407072E-2</v>
      </c>
      <c r="P39" s="30">
        <f t="shared" si="10"/>
        <v>7.3711282501249156E-2</v>
      </c>
      <c r="Q39" s="30">
        <f t="shared" si="10"/>
        <v>6.7793735679659101E-2</v>
      </c>
      <c r="R39" s="30">
        <f t="shared" si="10"/>
        <v>5.3346856566197941E-2</v>
      </c>
      <c r="S39" s="30">
        <f t="shared" si="10"/>
        <v>1.2620089042336762E-2</v>
      </c>
      <c r="T39" s="30">
        <f t="shared" si="10"/>
        <v>3.199262275223342E-2</v>
      </c>
      <c r="U39" s="30">
        <f t="shared" si="10"/>
        <v>3.642956014625201E-2</v>
      </c>
      <c r="V39" s="17"/>
      <c r="W39" s="17"/>
      <c r="X39" s="2"/>
    </row>
    <row r="40" spans="1:27" x14ac:dyDescent="0.25">
      <c r="A40" s="40"/>
      <c r="B40" s="30">
        <f t="shared" ref="B40:U40" si="11">(B13*B$25/1000)/$W13</f>
        <v>7.8185649864681767E-2</v>
      </c>
      <c r="C40" s="32">
        <f t="shared" si="11"/>
        <v>5.3263669981324945E-2</v>
      </c>
      <c r="D40" s="30">
        <f t="shared" si="11"/>
        <v>8.841766943897883E-2</v>
      </c>
      <c r="E40" s="30">
        <f t="shared" si="11"/>
        <v>2.8274516701946112E-2</v>
      </c>
      <c r="F40" s="30">
        <f t="shared" si="11"/>
        <v>1.3220241164288644E-2</v>
      </c>
      <c r="G40" s="30">
        <f t="shared" si="11"/>
        <v>9.6901456060467711E-2</v>
      </c>
      <c r="H40" s="30">
        <f t="shared" si="11"/>
        <v>3.3640718344042204E-2</v>
      </c>
      <c r="I40" s="30">
        <f t="shared" si="11"/>
        <v>5.123337231580697E-2</v>
      </c>
      <c r="J40" s="30">
        <f t="shared" si="11"/>
        <v>2.4440022597323561E-2</v>
      </c>
      <c r="K40" s="30">
        <f t="shared" si="11"/>
        <v>4.0074096251926025E-2</v>
      </c>
      <c r="L40" s="30">
        <f t="shared" si="11"/>
        <v>9.4390422241506788E-2</v>
      </c>
      <c r="M40" s="30">
        <f t="shared" si="11"/>
        <v>1.8345465034202615E-2</v>
      </c>
      <c r="N40" s="30">
        <f t="shared" si="11"/>
        <v>1.5727914297757477E-2</v>
      </c>
      <c r="O40" s="30">
        <f t="shared" si="11"/>
        <v>5.7778504195505266E-2</v>
      </c>
      <c r="P40" s="30">
        <f t="shared" si="11"/>
        <v>8.2914154209683247E-2</v>
      </c>
      <c r="Q40" s="30">
        <f t="shared" si="11"/>
        <v>6.7960515563578239E-2</v>
      </c>
      <c r="R40" s="30">
        <f t="shared" si="11"/>
        <v>6.5684353813272103E-2</v>
      </c>
      <c r="S40" s="30">
        <f t="shared" si="11"/>
        <v>1.1090620259886236E-2</v>
      </c>
      <c r="T40" s="30">
        <f t="shared" si="11"/>
        <v>3.2859569533887439E-2</v>
      </c>
      <c r="U40" s="30">
        <f t="shared" si="11"/>
        <v>4.5597068129933978E-2</v>
      </c>
      <c r="V40" s="17"/>
      <c r="W40" s="17"/>
      <c r="X40" s="2"/>
    </row>
    <row r="41" spans="1:27" ht="18" x14ac:dyDescent="0.25">
      <c r="A41" s="9"/>
      <c r="B41" s="39" t="s">
        <v>20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19"/>
      <c r="W41" s="19"/>
    </row>
    <row r="42" spans="1:27" x14ac:dyDescent="0.25">
      <c r="A42"/>
      <c r="B42" s="8" t="s">
        <v>19</v>
      </c>
      <c r="C42" s="8" t="s">
        <v>18</v>
      </c>
      <c r="D42" s="8" t="s">
        <v>17</v>
      </c>
      <c r="E42" s="8" t="s">
        <v>16</v>
      </c>
      <c r="F42" s="8" t="s">
        <v>15</v>
      </c>
      <c r="G42" s="8" t="s">
        <v>13</v>
      </c>
      <c r="H42" s="8" t="s">
        <v>14</v>
      </c>
      <c r="I42" s="8" t="s">
        <v>12</v>
      </c>
      <c r="J42" s="8" t="s">
        <v>11</v>
      </c>
      <c r="K42" s="8" t="s">
        <v>10</v>
      </c>
      <c r="L42" s="8" t="s">
        <v>9</v>
      </c>
      <c r="M42" s="8" t="s">
        <v>8</v>
      </c>
      <c r="N42" s="8" t="s">
        <v>7</v>
      </c>
      <c r="O42" s="8" t="s">
        <v>6</v>
      </c>
      <c r="P42" s="8" t="s">
        <v>5</v>
      </c>
      <c r="Q42" s="8" t="s">
        <v>4</v>
      </c>
      <c r="R42" s="8" t="s">
        <v>2</v>
      </c>
      <c r="S42" s="8" t="s">
        <v>3</v>
      </c>
      <c r="T42" s="8" t="s">
        <v>1</v>
      </c>
      <c r="U42" s="8" t="s">
        <v>0</v>
      </c>
      <c r="V42" s="17"/>
      <c r="W42" s="17"/>
    </row>
    <row r="43" spans="1:27" ht="18" x14ac:dyDescent="0.25">
      <c r="A43" s="24" t="s">
        <v>34</v>
      </c>
      <c r="B43" s="37">
        <f t="shared" ref="B43:U43" si="12">AVERAGE(B33:B40)</f>
        <v>8.0222645346576679E-2</v>
      </c>
      <c r="C43" s="37">
        <f t="shared" si="12"/>
        <v>5.1725532109644368E-2</v>
      </c>
      <c r="D43" s="37">
        <f t="shared" si="12"/>
        <v>8.3220975407984843E-2</v>
      </c>
      <c r="E43" s="37">
        <f t="shared" si="12"/>
        <v>2.661269940788534E-2</v>
      </c>
      <c r="F43" s="37">
        <f t="shared" si="12"/>
        <v>2.4898317558613249E-2</v>
      </c>
      <c r="G43" s="37">
        <f t="shared" si="12"/>
        <v>8.4025380989479537E-2</v>
      </c>
      <c r="H43" s="37">
        <f t="shared" si="12"/>
        <v>2.9170605794138316E-2</v>
      </c>
      <c r="I43" s="37">
        <f t="shared" si="12"/>
        <v>5.3024026117804629E-2</v>
      </c>
      <c r="J43" s="37">
        <f t="shared" si="12"/>
        <v>2.3418226496842134E-2</v>
      </c>
      <c r="K43" s="37">
        <f t="shared" si="12"/>
        <v>4.1352890888815878E-2</v>
      </c>
      <c r="L43" s="37">
        <f t="shared" si="12"/>
        <v>9.4610118440010854E-2</v>
      </c>
      <c r="M43" s="37">
        <f t="shared" si="12"/>
        <v>1.8439200331171361E-2</v>
      </c>
      <c r="N43" s="37">
        <f t="shared" si="12"/>
        <v>2.0825589591263401E-2</v>
      </c>
      <c r="O43" s="37">
        <f t="shared" si="12"/>
        <v>5.3092084316768921E-2</v>
      </c>
      <c r="P43" s="37">
        <f t="shared" si="12"/>
        <v>8.3546244670963346E-2</v>
      </c>
      <c r="Q43" s="37">
        <f t="shared" si="12"/>
        <v>7.1515655166885156E-2</v>
      </c>
      <c r="R43" s="37">
        <f t="shared" si="12"/>
        <v>6.0356689732684578E-2</v>
      </c>
      <c r="S43" s="37">
        <f t="shared" si="12"/>
        <v>1.1834107153144589E-2</v>
      </c>
      <c r="T43" s="37">
        <f t="shared" si="12"/>
        <v>3.5100352194416526E-2</v>
      </c>
      <c r="U43" s="37">
        <f t="shared" si="12"/>
        <v>5.3008658284906369E-2</v>
      </c>
      <c r="V43" s="18"/>
      <c r="W43" s="18"/>
    </row>
    <row r="44" spans="1:27" ht="18" x14ac:dyDescent="0.25">
      <c r="A44" s="9"/>
      <c r="B44" s="39" t="s">
        <v>21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19"/>
      <c r="W44" s="19"/>
    </row>
    <row r="45" spans="1:27" x14ac:dyDescent="0.25">
      <c r="A45"/>
      <c r="B45" s="8" t="s">
        <v>19</v>
      </c>
      <c r="C45" s="8" t="s">
        <v>18</v>
      </c>
      <c r="D45" s="8" t="s">
        <v>17</v>
      </c>
      <c r="E45" s="8" t="s">
        <v>16</v>
      </c>
      <c r="F45" s="8" t="s">
        <v>15</v>
      </c>
      <c r="G45" s="8" t="s">
        <v>13</v>
      </c>
      <c r="H45" s="8" t="s">
        <v>14</v>
      </c>
      <c r="I45" s="8" t="s">
        <v>12</v>
      </c>
      <c r="J45" s="8" t="s">
        <v>11</v>
      </c>
      <c r="K45" s="8" t="s">
        <v>10</v>
      </c>
      <c r="L45" s="8" t="s">
        <v>9</v>
      </c>
      <c r="M45" s="8" t="s">
        <v>8</v>
      </c>
      <c r="N45" s="8" t="s">
        <v>7</v>
      </c>
      <c r="O45" s="8" t="s">
        <v>6</v>
      </c>
      <c r="P45" s="8" t="s">
        <v>5</v>
      </c>
      <c r="Q45" s="8" t="s">
        <v>4</v>
      </c>
      <c r="R45" s="8" t="s">
        <v>2</v>
      </c>
      <c r="S45" s="8" t="s">
        <v>3</v>
      </c>
      <c r="T45" s="8" t="s">
        <v>1</v>
      </c>
      <c r="U45" s="8" t="s">
        <v>0</v>
      </c>
      <c r="V45" s="17"/>
      <c r="W45" s="17"/>
    </row>
    <row r="46" spans="1:27" ht="18" x14ac:dyDescent="0.25">
      <c r="A46" s="24" t="s">
        <v>34</v>
      </c>
      <c r="B46" s="37">
        <f t="shared" ref="B46:U46" si="13">STDEV(B33:B40)</f>
        <v>2.7970348748267634E-3</v>
      </c>
      <c r="C46" s="37">
        <f t="shared" si="13"/>
        <v>2.0394742390882799E-3</v>
      </c>
      <c r="D46" s="37">
        <f t="shared" si="13"/>
        <v>9.2298881968143238E-3</v>
      </c>
      <c r="E46" s="37">
        <f t="shared" si="13"/>
        <v>2.9515664644161779E-3</v>
      </c>
      <c r="F46" s="37">
        <f t="shared" si="13"/>
        <v>9.0723205163023256E-3</v>
      </c>
      <c r="G46" s="37">
        <f t="shared" si="13"/>
        <v>1.5923798715691464E-2</v>
      </c>
      <c r="H46" s="37">
        <f t="shared" si="13"/>
        <v>5.5281731497153546E-3</v>
      </c>
      <c r="I46" s="37">
        <f t="shared" si="13"/>
        <v>1.5727576184761563E-3</v>
      </c>
      <c r="J46" s="37">
        <f t="shared" si="13"/>
        <v>7.1938522591812352E-4</v>
      </c>
      <c r="K46" s="37">
        <f t="shared" si="13"/>
        <v>2.3767535832292194E-3</v>
      </c>
      <c r="L46" s="37">
        <f t="shared" si="13"/>
        <v>5.9569236402620259E-3</v>
      </c>
      <c r="M46" s="37">
        <f t="shared" si="13"/>
        <v>8.6268390335597395E-4</v>
      </c>
      <c r="N46" s="37">
        <f t="shared" si="13"/>
        <v>8.8457481677934931E-3</v>
      </c>
      <c r="O46" s="37">
        <f t="shared" si="13"/>
        <v>3.6139945975757967E-3</v>
      </c>
      <c r="P46" s="37">
        <f t="shared" si="13"/>
        <v>4.8282443141515483E-3</v>
      </c>
      <c r="Q46" s="37">
        <f t="shared" si="13"/>
        <v>3.6781008203054921E-3</v>
      </c>
      <c r="R46" s="37">
        <f t="shared" si="13"/>
        <v>4.1084985347351558E-3</v>
      </c>
      <c r="S46" s="37">
        <f t="shared" si="13"/>
        <v>4.840426212992917E-4</v>
      </c>
      <c r="T46" s="37">
        <f t="shared" si="13"/>
        <v>4.7583799839182785E-3</v>
      </c>
      <c r="U46" s="37">
        <f t="shared" si="13"/>
        <v>1.6104972965017793E-2</v>
      </c>
      <c r="V46" s="18"/>
      <c r="W46" s="18"/>
    </row>
    <row r="47" spans="1:27" ht="18" x14ac:dyDescent="0.25">
      <c r="A47" s="9"/>
      <c r="B47" s="39" t="s">
        <v>22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20"/>
      <c r="W47" s="20"/>
    </row>
    <row r="48" spans="1:27" x14ac:dyDescent="0.25">
      <c r="A48"/>
      <c r="B48" s="8" t="s">
        <v>19</v>
      </c>
      <c r="C48" s="8" t="s">
        <v>18</v>
      </c>
      <c r="D48" s="8" t="s">
        <v>17</v>
      </c>
      <c r="E48" s="8" t="s">
        <v>16</v>
      </c>
      <c r="F48" s="8" t="s">
        <v>15</v>
      </c>
      <c r="G48" s="8" t="s">
        <v>13</v>
      </c>
      <c r="H48" s="8" t="s">
        <v>14</v>
      </c>
      <c r="I48" s="8" t="s">
        <v>12</v>
      </c>
      <c r="J48" s="8" t="s">
        <v>11</v>
      </c>
      <c r="K48" s="8" t="s">
        <v>10</v>
      </c>
      <c r="L48" s="8" t="s">
        <v>9</v>
      </c>
      <c r="M48" s="8" t="s">
        <v>8</v>
      </c>
      <c r="N48" s="8" t="s">
        <v>7</v>
      </c>
      <c r="O48" s="8" t="s">
        <v>6</v>
      </c>
      <c r="P48" s="8" t="s">
        <v>5</v>
      </c>
      <c r="Q48" s="8" t="s">
        <v>4</v>
      </c>
      <c r="R48" s="8" t="s">
        <v>2</v>
      </c>
      <c r="S48" s="8" t="s">
        <v>3</v>
      </c>
      <c r="T48" s="8" t="s">
        <v>1</v>
      </c>
      <c r="U48" s="8" t="s">
        <v>0</v>
      </c>
      <c r="V48" s="20"/>
      <c r="W48" s="20"/>
    </row>
    <row r="49" spans="1:21" ht="18" x14ac:dyDescent="0.25">
      <c r="A49" s="24" t="s">
        <v>34</v>
      </c>
      <c r="B49" s="38">
        <f t="shared" ref="B49:U49" si="14">B46/SQRT(8)</f>
        <v>9.8890116360263527E-4</v>
      </c>
      <c r="C49" s="38">
        <f t="shared" si="14"/>
        <v>7.2106303225729837E-4</v>
      </c>
      <c r="D49" s="38">
        <f t="shared" si="14"/>
        <v>3.2632582667805419E-3</v>
      </c>
      <c r="E49" s="38">
        <f t="shared" si="14"/>
        <v>1.0435363310557408E-3</v>
      </c>
      <c r="F49" s="38">
        <f t="shared" si="14"/>
        <v>3.207549679087607E-3</v>
      </c>
      <c r="G49" s="38">
        <f t="shared" si="14"/>
        <v>5.6299130270575344E-3</v>
      </c>
      <c r="H49" s="38">
        <f t="shared" si="14"/>
        <v>1.9545043608685613E-3</v>
      </c>
      <c r="I49" s="38">
        <f t="shared" si="14"/>
        <v>5.5605378859364745E-4</v>
      </c>
      <c r="J49" s="38">
        <f t="shared" si="14"/>
        <v>2.5434108576606081E-4</v>
      </c>
      <c r="K49" s="38">
        <f t="shared" si="14"/>
        <v>8.4030928795540314E-4</v>
      </c>
      <c r="L49" s="38">
        <f t="shared" si="14"/>
        <v>2.1060905505198659E-3</v>
      </c>
      <c r="M49" s="38">
        <f t="shared" si="14"/>
        <v>3.0500481904174469E-4</v>
      </c>
      <c r="N49" s="38">
        <f t="shared" si="14"/>
        <v>3.1274442570576283E-3</v>
      </c>
      <c r="O49" s="38">
        <f t="shared" si="14"/>
        <v>1.2777400435586969E-3</v>
      </c>
      <c r="P49" s="38">
        <f t="shared" si="14"/>
        <v>1.7070421478809755E-3</v>
      </c>
      <c r="Q49" s="38">
        <f t="shared" si="14"/>
        <v>1.3004050159629082E-3</v>
      </c>
      <c r="R49" s="38">
        <f t="shared" si="14"/>
        <v>1.4525735872031114E-3</v>
      </c>
      <c r="S49" s="38">
        <f t="shared" si="14"/>
        <v>1.7113490995202056E-4</v>
      </c>
      <c r="T49" s="38">
        <f t="shared" si="14"/>
        <v>1.6823413770454747E-3</v>
      </c>
      <c r="U49" s="38">
        <f t="shared" si="14"/>
        <v>5.6939677971950499E-3</v>
      </c>
    </row>
  </sheetData>
  <mergeCells count="16">
    <mergeCell ref="B41:U41"/>
    <mergeCell ref="B44:U44"/>
    <mergeCell ref="B47:U47"/>
    <mergeCell ref="A33:A40"/>
    <mergeCell ref="Y6:Y13"/>
    <mergeCell ref="Y20:AA20"/>
    <mergeCell ref="Y17:AA17"/>
    <mergeCell ref="Y14:AA14"/>
    <mergeCell ref="B17:U17"/>
    <mergeCell ref="B20:U20"/>
    <mergeCell ref="B23:U23"/>
    <mergeCell ref="A29:U30"/>
    <mergeCell ref="A6:A13"/>
    <mergeCell ref="B14:U14"/>
    <mergeCell ref="X25:Y25"/>
    <mergeCell ref="X27:Y27"/>
  </mergeCells>
  <pageMargins left="0.7" right="0.7" top="0.75" bottom="0.75" header="0.3" footer="0.3"/>
  <pageSetup paperSize="9" scale="3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Dataset  % aa in proteins </vt:lpstr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Camarasa</dc:creator>
  <cp:lastModifiedBy>Carole CAMARASA</cp:lastModifiedBy>
  <cp:lastPrinted>2016-12-20T10:56:30Z</cp:lastPrinted>
  <dcterms:created xsi:type="dcterms:W3CDTF">2015-07-01T14:04:26Z</dcterms:created>
  <dcterms:modified xsi:type="dcterms:W3CDTF">2017-06-21T13:41:25Z</dcterms:modified>
</cp:coreProperties>
</file>