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700" tabRatio="500" activeTab="1"/>
  </bookViews>
  <sheets>
    <sheet name="Example data" sheetId="2" r:id="rId1"/>
    <sheet name="Data calculation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4" i="1" l="1"/>
  <c r="I25" i="1"/>
  <c r="J25" i="1"/>
  <c r="L25" i="1"/>
  <c r="I14" i="1"/>
  <c r="J14" i="1"/>
  <c r="L14" i="1"/>
  <c r="I15" i="1"/>
  <c r="J15" i="1"/>
  <c r="L15" i="1"/>
  <c r="I16" i="1"/>
  <c r="J16" i="1"/>
  <c r="L16" i="1"/>
  <c r="N14" i="1"/>
  <c r="N15" i="1"/>
  <c r="N16" i="1"/>
  <c r="N17" i="1"/>
  <c r="N18" i="1"/>
  <c r="N19" i="1"/>
  <c r="N20" i="1"/>
  <c r="N21" i="1"/>
  <c r="N22" i="1"/>
  <c r="N23" i="1"/>
  <c r="N24" i="1"/>
  <c r="N25" i="1"/>
  <c r="P25" i="1"/>
  <c r="I17" i="1"/>
  <c r="J17" i="1"/>
  <c r="L17" i="1"/>
  <c r="P17" i="1"/>
  <c r="U14" i="1"/>
  <c r="V14" i="1"/>
  <c r="P14" i="1"/>
  <c r="P15" i="1"/>
  <c r="P16" i="1"/>
  <c r="I18" i="1"/>
  <c r="J18" i="1"/>
  <c r="L18" i="1"/>
  <c r="P18" i="1"/>
  <c r="I19" i="1"/>
  <c r="J19" i="1"/>
  <c r="L19" i="1"/>
  <c r="P19" i="1"/>
  <c r="I20" i="1"/>
  <c r="J20" i="1"/>
  <c r="L20" i="1"/>
  <c r="P20" i="1"/>
  <c r="I21" i="1"/>
  <c r="J21" i="1"/>
  <c r="L21" i="1"/>
  <c r="P21" i="1"/>
  <c r="I22" i="1"/>
  <c r="J22" i="1"/>
  <c r="L22" i="1"/>
  <c r="P22" i="1"/>
  <c r="I23" i="1"/>
  <c r="J23" i="1"/>
  <c r="L23" i="1"/>
  <c r="P23" i="1"/>
  <c r="I24" i="1"/>
  <c r="J24" i="1"/>
  <c r="L24" i="1"/>
  <c r="P24" i="1"/>
</calcChain>
</file>

<file path=xl/sharedStrings.xml><?xml version="1.0" encoding="utf-8"?>
<sst xmlns="http://schemas.openxmlformats.org/spreadsheetml/2006/main" count="65" uniqueCount="43">
  <si>
    <t>ICR Male #1.oib</t>
  </si>
  <si>
    <t>Records Bleach Event Markers</t>
  </si>
  <si>
    <t>Time (s)</t>
  </si>
  <si>
    <t>Label</t>
  </si>
  <si>
    <t>BleachStart</t>
  </si>
  <si>
    <t>BleachEnd</t>
  </si>
  <si>
    <t>Series</t>
  </si>
  <si>
    <t>Color</t>
  </si>
  <si>
    <t>Ch1 Region2  (Intensity Average)</t>
  </si>
  <si>
    <t>RGB:255,0,0</t>
  </si>
  <si>
    <t>Ch1 Region3  (Intensity Average)</t>
  </si>
  <si>
    <t>RGB:0,255,0</t>
  </si>
  <si>
    <t>Ch1 Region4  (Intensity Average)</t>
  </si>
  <si>
    <t>RGB:0,255,255</t>
  </si>
  <si>
    <t>ROI</t>
  </si>
  <si>
    <t>REF</t>
  </si>
  <si>
    <t>BG</t>
  </si>
  <si>
    <t>ROI-BG</t>
  </si>
  <si>
    <t>REF-BG</t>
  </si>
  <si>
    <t>ROI/REF</t>
  </si>
  <si>
    <t>No</t>
  </si>
  <si>
    <t>Time :0.000000 to 23.087432 (s)</t>
  </si>
  <si>
    <t>Relative intensity</t>
  </si>
  <si>
    <t>Standardized relative intensity</t>
  </si>
  <si>
    <t>Data calculation</t>
    <phoneticPr fontId="1"/>
  </si>
  <si>
    <t>Protocol number</t>
    <phoneticPr fontId="1"/>
  </si>
  <si>
    <t>Notes</t>
    <phoneticPr fontId="1"/>
  </si>
  <si>
    <t xml:space="preserve">Name </t>
    <phoneticPr fontId="1"/>
  </si>
  <si>
    <t>Row Data</t>
    <phoneticPr fontId="1"/>
  </si>
  <si>
    <t>(7.1.1.)</t>
    <phoneticPr fontId="1"/>
  </si>
  <si>
    <t>(7.1.2.)</t>
    <phoneticPr fontId="1"/>
  </si>
  <si>
    <t>(7.1.3.)</t>
    <phoneticPr fontId="1"/>
  </si>
  <si>
    <t>(7.1.4.)</t>
    <phoneticPr fontId="1"/>
  </si>
  <si>
    <t>Recovery rate(%)</t>
    <phoneticPr fontId="1"/>
  </si>
  <si>
    <t>Time (s)</t>
    <phoneticPr fontId="1"/>
  </si>
  <si>
    <t>Recovery rate (%)</t>
    <phoneticPr fontId="1"/>
  </si>
  <si>
    <t>(7.1.4.)</t>
    <phoneticPr fontId="1"/>
  </si>
  <si>
    <t>(7.1.5.)</t>
    <phoneticPr fontId="1"/>
  </si>
  <si>
    <t>(7.1.6.)</t>
    <phoneticPr fontId="1"/>
  </si>
  <si>
    <t>Bleaching rate (%)</t>
    <phoneticPr fontId="1"/>
  </si>
  <si>
    <t>Recovery rate (%) (12th-4th)</t>
    <phoneticPr fontId="1"/>
  </si>
  <si>
    <t>Mobile fractoin (%)</t>
    <phoneticPr fontId="1"/>
  </si>
  <si>
    <t>Avrage of before bleaching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</si>
</sst>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"/>
  </numFmts>
  <fonts count="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176" fontId="0" fillId="0" borderId="0" xfId="0" applyNumberFormat="1" applyBorder="1"/>
    <xf numFmtId="176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176" fontId="0" fillId="0" borderId="9" xfId="0" applyNumberFormat="1" applyBorder="1"/>
    <xf numFmtId="176" fontId="0" fillId="0" borderId="15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/>
    <xf numFmtId="0" fontId="2" fillId="0" borderId="0" xfId="0" applyFont="1"/>
    <xf numFmtId="0" fontId="0" fillId="0" borderId="2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177" fontId="0" fillId="0" borderId="16" xfId="0" applyNumberFormat="1" applyFill="1" applyBorder="1" applyAlignment="1">
      <alignment horizontal="center" vertical="center"/>
    </xf>
    <xf numFmtId="177" fontId="0" fillId="0" borderId="17" xfId="0" applyNumberFormat="1" applyFill="1" applyBorder="1" applyAlignment="1">
      <alignment horizontal="center" vertical="center"/>
    </xf>
    <xf numFmtId="177" fontId="0" fillId="0" borderId="18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Recovery curve example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calculation'!$S$13</c:f>
              <c:strCache>
                <c:ptCount val="1"/>
                <c:pt idx="0">
                  <c:v>Recovery rate(%)</c:v>
                </c:pt>
              </c:strCache>
            </c:strRef>
          </c:tx>
          <c:marker>
            <c:symbol val="none"/>
          </c:marker>
          <c:xVal>
            <c:numRef>
              <c:f>'Data calculation'!$R$14:$R$25</c:f>
              <c:numCache>
                <c:formatCode>General</c:formatCode>
                <c:ptCount val="12"/>
                <c:pt idx="0">
                  <c:v>0.0</c:v>
                </c:pt>
                <c:pt idx="1">
                  <c:v>1.6</c:v>
                </c:pt>
                <c:pt idx="2">
                  <c:v>3.3</c:v>
                </c:pt>
                <c:pt idx="3">
                  <c:v>9.9</c:v>
                </c:pt>
                <c:pt idx="4">
                  <c:v>11.6</c:v>
                </c:pt>
                <c:pt idx="5">
                  <c:v>13.2</c:v>
                </c:pt>
                <c:pt idx="6">
                  <c:v>14.9</c:v>
                </c:pt>
                <c:pt idx="7">
                  <c:v>16.5</c:v>
                </c:pt>
                <c:pt idx="8">
                  <c:v>18.2</c:v>
                </c:pt>
                <c:pt idx="9">
                  <c:v>19.8</c:v>
                </c:pt>
                <c:pt idx="10">
                  <c:v>21.4</c:v>
                </c:pt>
                <c:pt idx="11">
                  <c:v>23.1</c:v>
                </c:pt>
              </c:numCache>
            </c:numRef>
          </c:xVal>
          <c:yVal>
            <c:numRef>
              <c:f>'Data calculation'!$S$14:$S$25</c:f>
              <c:numCache>
                <c:formatCode>General</c:formatCode>
                <c:ptCount val="12"/>
                <c:pt idx="0">
                  <c:v>99.7</c:v>
                </c:pt>
                <c:pt idx="1">
                  <c:v>100.1</c:v>
                </c:pt>
                <c:pt idx="2">
                  <c:v>100.2</c:v>
                </c:pt>
                <c:pt idx="3">
                  <c:v>24.0</c:v>
                </c:pt>
                <c:pt idx="4">
                  <c:v>29.0</c:v>
                </c:pt>
                <c:pt idx="5">
                  <c:v>31.9</c:v>
                </c:pt>
                <c:pt idx="6">
                  <c:v>34.0</c:v>
                </c:pt>
                <c:pt idx="7">
                  <c:v>34.7</c:v>
                </c:pt>
                <c:pt idx="8">
                  <c:v>36.4</c:v>
                </c:pt>
                <c:pt idx="9">
                  <c:v>36.9</c:v>
                </c:pt>
                <c:pt idx="10">
                  <c:v>38.1</c:v>
                </c:pt>
                <c:pt idx="11">
                  <c:v>37.4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5531016"/>
        <c:axId val="2095536104"/>
      </c:scatterChart>
      <c:valAx>
        <c:axId val="2095531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Time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5536104"/>
        <c:crosses val="autoZero"/>
        <c:crossBetween val="midCat"/>
      </c:valAx>
      <c:valAx>
        <c:axId val="2095536104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ja-JP"/>
                  <a:t>Recovery (%)</a:t>
                </a:r>
                <a:endParaRPr lang="ja-JP" alt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5531016"/>
        <c:crosses val="autoZero"/>
        <c:crossBetween val="midCat"/>
        <c:majorUnit val="50.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Mobile fractoin (%) example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calculation'!$V$13</c:f>
              <c:strCache>
                <c:ptCount val="1"/>
                <c:pt idx="0">
                  <c:v>Mobile fractoin (%)</c:v>
                </c:pt>
              </c:strCache>
            </c:strRef>
          </c:tx>
          <c:invertIfNegative val="0"/>
          <c:val>
            <c:numRef>
              <c:f>'Data calculation'!$V$14</c:f>
              <c:numCache>
                <c:formatCode>0.0</c:formatCode>
                <c:ptCount val="1"/>
                <c:pt idx="0">
                  <c:v>17.60780924586786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486936"/>
        <c:axId val="2095507448"/>
      </c:barChart>
      <c:catAx>
        <c:axId val="2095486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095507448"/>
        <c:crosses val="autoZero"/>
        <c:auto val="1"/>
        <c:lblAlgn val="ctr"/>
        <c:lblOffset val="100"/>
        <c:noMultiLvlLbl val="0"/>
      </c:catAx>
      <c:valAx>
        <c:axId val="2095507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ja-JP"/>
                  <a:t>Mobile fraction (%)</a:t>
                </a:r>
                <a:endParaRPr lang="ja-JP" alt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095486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241300</xdr:colOff>
      <xdr:row>10</xdr:row>
      <xdr:rowOff>12700</xdr:rowOff>
    </xdr:from>
    <xdr:to>
      <xdr:col>26</xdr:col>
      <xdr:colOff>901700</xdr:colOff>
      <xdr:row>25</xdr:row>
      <xdr:rowOff>95250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63500</xdr:colOff>
      <xdr:row>10</xdr:row>
      <xdr:rowOff>50800</xdr:rowOff>
    </xdr:from>
    <xdr:to>
      <xdr:col>30</xdr:col>
      <xdr:colOff>368300</xdr:colOff>
      <xdr:row>25</xdr:row>
      <xdr:rowOff>101600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Ruler="0" workbookViewId="0">
      <selection activeCell="F23" sqref="F23"/>
    </sheetView>
  </sheetViews>
  <sheetFormatPr baseColWidth="12" defaultRowHeight="18" x14ac:dyDescent="0"/>
  <sheetData>
    <row r="1" spans="1:5">
      <c r="A1" t="s">
        <v>0</v>
      </c>
    </row>
    <row r="2" spans="1:5">
      <c r="A2" t="s">
        <v>1</v>
      </c>
    </row>
    <row r="3" spans="1:5">
      <c r="A3" t="s">
        <v>2</v>
      </c>
      <c r="B3" t="s">
        <v>3</v>
      </c>
    </row>
    <row r="4" spans="1:5">
      <c r="A4">
        <v>3.288624</v>
      </c>
      <c r="B4" t="s">
        <v>4</v>
      </c>
    </row>
    <row r="5" spans="1:5">
      <c r="A5">
        <v>8.2886240000000004</v>
      </c>
      <c r="B5" t="s">
        <v>5</v>
      </c>
    </row>
    <row r="7" spans="1:5">
      <c r="A7" t="s">
        <v>6</v>
      </c>
      <c r="B7" t="s">
        <v>7</v>
      </c>
    </row>
    <row r="8" spans="1:5">
      <c r="A8" t="s">
        <v>8</v>
      </c>
      <c r="B8" t="s">
        <v>9</v>
      </c>
    </row>
    <row r="9" spans="1:5">
      <c r="A9" t="s">
        <v>10</v>
      </c>
      <c r="B9" t="s">
        <v>11</v>
      </c>
    </row>
    <row r="10" spans="1:5">
      <c r="A10" t="s">
        <v>12</v>
      </c>
      <c r="B10" t="s">
        <v>13</v>
      </c>
    </row>
    <row r="12" spans="1:5">
      <c r="A12" t="s">
        <v>20</v>
      </c>
      <c r="B12" t="s">
        <v>21</v>
      </c>
      <c r="C12" t="s">
        <v>8</v>
      </c>
      <c r="D12" t="s">
        <v>10</v>
      </c>
      <c r="E12" t="s">
        <v>12</v>
      </c>
    </row>
    <row r="13" spans="1:5">
      <c r="A13">
        <v>0</v>
      </c>
      <c r="B13">
        <v>0</v>
      </c>
      <c r="C13">
        <v>1969.971875</v>
      </c>
      <c r="D13">
        <v>1604.2093749999999</v>
      </c>
      <c r="E13">
        <v>100.314375</v>
      </c>
    </row>
    <row r="14" spans="1:5">
      <c r="A14">
        <v>1</v>
      </c>
      <c r="B14">
        <v>1.644312</v>
      </c>
      <c r="C14">
        <v>1976.9549999999999</v>
      </c>
      <c r="D14">
        <v>1603.3731250000001</v>
      </c>
      <c r="E14">
        <v>100.246875</v>
      </c>
    </row>
    <row r="15" spans="1:5">
      <c r="A15">
        <v>2</v>
      </c>
      <c r="B15">
        <v>3.288624</v>
      </c>
      <c r="C15">
        <v>1977.52125</v>
      </c>
      <c r="D15">
        <v>1601.6575</v>
      </c>
      <c r="E15">
        <v>99.253749999999997</v>
      </c>
    </row>
    <row r="16" spans="1:5">
      <c r="A16">
        <v>3</v>
      </c>
      <c r="B16">
        <v>9.9329359999999998</v>
      </c>
      <c r="C16">
        <v>498.51687500000003</v>
      </c>
      <c r="D16">
        <v>1430.1075000000001</v>
      </c>
      <c r="E16">
        <v>99.511875000000003</v>
      </c>
    </row>
    <row r="17" spans="1:5">
      <c r="A17">
        <v>4</v>
      </c>
      <c r="B17">
        <v>11.577248000000001</v>
      </c>
      <c r="C17">
        <v>583.45062499999995</v>
      </c>
      <c r="D17">
        <v>1437.6737499999999</v>
      </c>
      <c r="E17">
        <v>98.776250000000005</v>
      </c>
    </row>
    <row r="18" spans="1:5">
      <c r="A18">
        <v>5</v>
      </c>
      <c r="B18">
        <v>13.22156</v>
      </c>
      <c r="C18">
        <v>621.43124999999998</v>
      </c>
      <c r="D18">
        <v>1407.715625</v>
      </c>
      <c r="E18">
        <v>101.03687499999999</v>
      </c>
    </row>
    <row r="19" spans="1:5">
      <c r="A19">
        <v>6</v>
      </c>
      <c r="B19">
        <v>14.865872</v>
      </c>
      <c r="C19">
        <v>646.65875000000005</v>
      </c>
      <c r="D19">
        <v>1387.371875</v>
      </c>
      <c r="E19">
        <v>99.998750000000001</v>
      </c>
    </row>
    <row r="20" spans="1:5">
      <c r="A20">
        <v>7</v>
      </c>
      <c r="B20">
        <v>16.510183999999999</v>
      </c>
      <c r="C20">
        <v>664.64499999999998</v>
      </c>
      <c r="D20">
        <v>1406.94625</v>
      </c>
      <c r="E20">
        <v>99.174999999999997</v>
      </c>
    </row>
    <row r="21" spans="1:5">
      <c r="A21">
        <v>8</v>
      </c>
      <c r="B21">
        <v>18.154496000000002</v>
      </c>
      <c r="C21">
        <v>681.73562500000003</v>
      </c>
      <c r="D21">
        <v>1382.7706250000001</v>
      </c>
      <c r="E21">
        <v>99.825000000000003</v>
      </c>
    </row>
    <row r="22" spans="1:5">
      <c r="A22">
        <v>9</v>
      </c>
      <c r="B22">
        <v>19.798808000000001</v>
      </c>
      <c r="C22">
        <v>692.66750000000002</v>
      </c>
      <c r="D22">
        <v>1386.443125</v>
      </c>
      <c r="E22">
        <v>100.58750000000001</v>
      </c>
    </row>
    <row r="23" spans="1:5">
      <c r="A23">
        <v>10</v>
      </c>
      <c r="B23">
        <v>21.44312</v>
      </c>
      <c r="C23">
        <v>690.46812499999999</v>
      </c>
      <c r="D23">
        <v>1344.2212500000001</v>
      </c>
      <c r="E23">
        <v>99.790625000000006</v>
      </c>
    </row>
    <row r="24" spans="1:5">
      <c r="A24">
        <v>11</v>
      </c>
      <c r="B24">
        <v>23.087432</v>
      </c>
      <c r="C24">
        <v>696.833125</v>
      </c>
      <c r="D24">
        <v>1378.0306250000001</v>
      </c>
      <c r="E24">
        <v>100.69625000000001</v>
      </c>
    </row>
  </sheetData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showRuler="0" topLeftCell="E1" workbookViewId="0">
      <selection activeCell="P4" sqref="P4"/>
    </sheetView>
  </sheetViews>
  <sheetFormatPr baseColWidth="12" defaultRowHeight="18" x14ac:dyDescent="0"/>
  <cols>
    <col min="6" max="6" width="16.5" customWidth="1"/>
    <col min="8" max="8" width="15.5" bestFit="1" customWidth="1"/>
    <col min="9" max="9" width="8.33203125" bestFit="1" customWidth="1"/>
    <col min="10" max="10" width="8.6640625" bestFit="1" customWidth="1"/>
    <col min="11" max="11" width="5.83203125" customWidth="1"/>
    <col min="12" max="12" width="26.83203125" bestFit="1" customWidth="1"/>
    <col min="13" max="13" width="6.5" customWidth="1"/>
    <col min="14" max="14" width="23.83203125" bestFit="1" customWidth="1"/>
    <col min="15" max="15" width="5.83203125" customWidth="1"/>
    <col min="16" max="16" width="16.1640625" bestFit="1" customWidth="1"/>
    <col min="17" max="17" width="5.6640625" customWidth="1"/>
    <col min="18" max="18" width="8.33203125" bestFit="1" customWidth="1"/>
    <col min="19" max="19" width="15.6640625" bestFit="1" customWidth="1"/>
    <col min="20" max="20" width="16.33203125" bestFit="1" customWidth="1"/>
    <col min="21" max="21" width="25.5" bestFit="1" customWidth="1"/>
    <col min="22" max="22" width="16.6640625" bestFit="1" customWidth="1"/>
  </cols>
  <sheetData>
    <row r="1" spans="1:22" ht="19" thickBot="1">
      <c r="A1" s="28" t="s">
        <v>28</v>
      </c>
    </row>
    <row r="2" spans="1:22">
      <c r="A2" s="12" t="s">
        <v>0</v>
      </c>
      <c r="B2" s="5"/>
      <c r="C2" s="5"/>
      <c r="D2" s="5"/>
      <c r="E2" s="5"/>
      <c r="F2" s="8"/>
    </row>
    <row r="3" spans="1:22">
      <c r="A3" s="9" t="s">
        <v>1</v>
      </c>
      <c r="B3" s="1"/>
      <c r="C3" s="1"/>
      <c r="D3" s="1"/>
      <c r="E3" s="1"/>
      <c r="F3" s="10"/>
    </row>
    <row r="4" spans="1:22">
      <c r="A4" s="9" t="s">
        <v>2</v>
      </c>
      <c r="B4" s="1" t="s">
        <v>3</v>
      </c>
      <c r="C4" s="1"/>
      <c r="D4" s="1"/>
      <c r="E4" s="1"/>
      <c r="F4" s="10"/>
    </row>
    <row r="5" spans="1:22">
      <c r="A5" s="9">
        <v>3.288624</v>
      </c>
      <c r="B5" s="1" t="s">
        <v>4</v>
      </c>
      <c r="C5" s="1"/>
      <c r="D5" s="1"/>
      <c r="E5" s="1"/>
      <c r="F5" s="10"/>
    </row>
    <row r="6" spans="1:22">
      <c r="A6" s="9">
        <v>8.2886240000000004</v>
      </c>
      <c r="B6" s="1" t="s">
        <v>5</v>
      </c>
      <c r="C6" s="1"/>
      <c r="D6" s="1"/>
      <c r="E6" s="1"/>
      <c r="F6" s="10"/>
    </row>
    <row r="7" spans="1:22">
      <c r="A7" s="9"/>
      <c r="B7" s="1"/>
      <c r="C7" s="1"/>
      <c r="D7" s="1"/>
      <c r="E7" s="1"/>
      <c r="F7" s="10"/>
    </row>
    <row r="8" spans="1:22">
      <c r="A8" s="9" t="s">
        <v>6</v>
      </c>
      <c r="B8" s="1" t="s">
        <v>7</v>
      </c>
      <c r="C8" s="1"/>
      <c r="D8" s="1"/>
      <c r="E8" s="1"/>
      <c r="F8" s="10"/>
    </row>
    <row r="9" spans="1:22">
      <c r="A9" s="9" t="s">
        <v>8</v>
      </c>
      <c r="B9" s="1" t="s">
        <v>9</v>
      </c>
      <c r="C9" s="1"/>
      <c r="D9" s="1"/>
      <c r="E9" s="1"/>
      <c r="F9" s="10"/>
    </row>
    <row r="10" spans="1:22" ht="19" thickBot="1">
      <c r="A10" s="9" t="s">
        <v>10</v>
      </c>
      <c r="B10" s="1" t="s">
        <v>11</v>
      </c>
      <c r="C10" s="1"/>
      <c r="D10" s="1"/>
      <c r="E10" s="1"/>
      <c r="F10" s="10"/>
      <c r="H10" s="28" t="s">
        <v>24</v>
      </c>
    </row>
    <row r="11" spans="1:22">
      <c r="A11" s="9" t="s">
        <v>12</v>
      </c>
      <c r="B11" s="1" t="s">
        <v>13</v>
      </c>
      <c r="C11" s="1"/>
      <c r="D11" s="1"/>
      <c r="E11" s="1"/>
      <c r="F11" s="10"/>
      <c r="H11" s="17" t="s">
        <v>25</v>
      </c>
      <c r="I11" s="30" t="s">
        <v>29</v>
      </c>
      <c r="J11" s="31"/>
      <c r="K11" s="7"/>
      <c r="L11" s="6" t="s">
        <v>30</v>
      </c>
      <c r="M11" s="7"/>
      <c r="N11" s="7" t="s">
        <v>31</v>
      </c>
      <c r="O11" s="7"/>
      <c r="P11" s="7" t="s">
        <v>32</v>
      </c>
      <c r="Q11" s="7"/>
      <c r="R11" s="34" t="s">
        <v>36</v>
      </c>
      <c r="S11" s="35"/>
      <c r="T11" s="29" t="s">
        <v>37</v>
      </c>
      <c r="U11" s="36" t="s">
        <v>38</v>
      </c>
      <c r="V11" s="35"/>
    </row>
    <row r="12" spans="1:22">
      <c r="A12" s="9"/>
      <c r="B12" s="1"/>
      <c r="C12" s="1" t="s">
        <v>14</v>
      </c>
      <c r="D12" s="1" t="s">
        <v>15</v>
      </c>
      <c r="E12" s="1" t="s">
        <v>16</v>
      </c>
      <c r="F12" s="10"/>
      <c r="H12" s="18" t="s">
        <v>26</v>
      </c>
      <c r="I12" s="19" t="s">
        <v>17</v>
      </c>
      <c r="J12" s="20" t="s">
        <v>18</v>
      </c>
      <c r="K12" s="20"/>
      <c r="L12" s="20" t="s">
        <v>19</v>
      </c>
      <c r="M12" s="20"/>
      <c r="N12" s="20"/>
      <c r="O12" s="20"/>
      <c r="P12" s="20"/>
      <c r="Q12" s="20"/>
      <c r="R12" s="19"/>
      <c r="S12" s="21"/>
      <c r="T12" s="18"/>
      <c r="U12" s="20"/>
      <c r="V12" s="21"/>
    </row>
    <row r="13" spans="1:22" ht="19" thickBot="1">
      <c r="A13" s="9" t="s">
        <v>20</v>
      </c>
      <c r="B13" s="1" t="s">
        <v>21</v>
      </c>
      <c r="C13" s="1" t="s">
        <v>8</v>
      </c>
      <c r="D13" s="1" t="s">
        <v>10</v>
      </c>
      <c r="E13" s="1" t="s">
        <v>12</v>
      </c>
      <c r="F13" s="10"/>
      <c r="H13" s="22" t="s">
        <v>27</v>
      </c>
      <c r="I13" s="32" t="s">
        <v>22</v>
      </c>
      <c r="J13" s="33"/>
      <c r="K13" s="24"/>
      <c r="L13" s="24" t="s">
        <v>23</v>
      </c>
      <c r="M13" s="24"/>
      <c r="N13" s="24" t="s">
        <v>42</v>
      </c>
      <c r="O13" s="24"/>
      <c r="P13" s="24" t="s">
        <v>35</v>
      </c>
      <c r="Q13" s="24"/>
      <c r="R13" s="23" t="s">
        <v>34</v>
      </c>
      <c r="S13" s="25" t="s">
        <v>33</v>
      </c>
      <c r="T13" s="22" t="s">
        <v>39</v>
      </c>
      <c r="U13" s="26" t="s">
        <v>40</v>
      </c>
      <c r="V13" s="25" t="s">
        <v>41</v>
      </c>
    </row>
    <row r="14" spans="1:22" ht="19" thickTop="1">
      <c r="A14" s="9">
        <v>0</v>
      </c>
      <c r="B14" s="1">
        <v>0</v>
      </c>
      <c r="C14" s="1">
        <v>1970</v>
      </c>
      <c r="D14" s="1">
        <v>1604.2</v>
      </c>
      <c r="E14" s="1">
        <v>100.3</v>
      </c>
      <c r="F14" s="10"/>
      <c r="H14" s="9"/>
      <c r="I14" s="15">
        <f>C14-E14</f>
        <v>1869.7</v>
      </c>
      <c r="J14" s="2">
        <f>D14-E14</f>
        <v>1503.9</v>
      </c>
      <c r="K14" s="2"/>
      <c r="L14" s="2">
        <f>I14/J14</f>
        <v>1.2432342575969146</v>
      </c>
      <c r="M14" s="2"/>
      <c r="N14" s="2">
        <f>AVERAGE(L14:L16)</f>
        <v>1.2473012778330572</v>
      </c>
      <c r="O14" s="2"/>
      <c r="P14" s="2">
        <f>L14/N14*100</f>
        <v>99.673934412766073</v>
      </c>
      <c r="Q14" s="1"/>
      <c r="R14" s="14">
        <v>0</v>
      </c>
      <c r="S14" s="10">
        <v>99.7</v>
      </c>
      <c r="T14" s="37">
        <f>100-P17</f>
        <v>75.958918024805229</v>
      </c>
      <c r="U14" s="38">
        <f>P25-P17</f>
        <v>13.374701391032847</v>
      </c>
      <c r="V14" s="39">
        <f>(U14/T14)*100</f>
        <v>17.607809245867863</v>
      </c>
    </row>
    <row r="15" spans="1:22">
      <c r="A15" s="9">
        <v>1</v>
      </c>
      <c r="B15" s="1">
        <v>1.6</v>
      </c>
      <c r="C15" s="1">
        <v>1977</v>
      </c>
      <c r="D15" s="1">
        <v>1603.4</v>
      </c>
      <c r="E15" s="1">
        <v>100.2</v>
      </c>
      <c r="F15" s="10"/>
      <c r="H15" s="9"/>
      <c r="I15" s="15">
        <f t="shared" ref="I15:I24" si="0">C15-E15</f>
        <v>1876.8</v>
      </c>
      <c r="J15" s="2">
        <f t="shared" ref="J15:J25" si="1">D15-E15</f>
        <v>1503.2</v>
      </c>
      <c r="K15" s="2"/>
      <c r="L15" s="2">
        <f t="shared" ref="L15:L25" si="2">I15/J15</f>
        <v>1.2485364555614689</v>
      </c>
      <c r="M15" s="2"/>
      <c r="N15" s="2">
        <f>N14</f>
        <v>1.2473012778330572</v>
      </c>
      <c r="O15" s="2"/>
      <c r="P15" s="2">
        <f t="shared" ref="P15:P25" si="3">L15/N15*100</f>
        <v>100.09902801755783</v>
      </c>
      <c r="Q15" s="1"/>
      <c r="R15" s="14">
        <v>1.6</v>
      </c>
      <c r="S15" s="10">
        <v>100.1</v>
      </c>
      <c r="T15" s="40"/>
      <c r="U15" s="41"/>
      <c r="V15" s="42"/>
    </row>
    <row r="16" spans="1:22">
      <c r="A16" s="9">
        <v>2</v>
      </c>
      <c r="B16" s="1">
        <v>3.3</v>
      </c>
      <c r="C16" s="1">
        <v>1977.5</v>
      </c>
      <c r="D16" s="1">
        <v>1601.7</v>
      </c>
      <c r="E16" s="1">
        <v>99.3</v>
      </c>
      <c r="F16" s="10"/>
      <c r="H16" s="9"/>
      <c r="I16" s="15">
        <f t="shared" si="0"/>
        <v>1878.2</v>
      </c>
      <c r="J16" s="2">
        <f t="shared" si="1"/>
        <v>1502.4</v>
      </c>
      <c r="K16" s="2"/>
      <c r="L16" s="2">
        <f t="shared" si="2"/>
        <v>1.2501331203407879</v>
      </c>
      <c r="M16" s="2"/>
      <c r="N16" s="2">
        <f>N15</f>
        <v>1.2473012778330572</v>
      </c>
      <c r="O16" s="2"/>
      <c r="P16" s="2">
        <f t="shared" si="3"/>
        <v>100.22703756967606</v>
      </c>
      <c r="Q16" s="1"/>
      <c r="R16" s="14">
        <v>3.3</v>
      </c>
      <c r="S16" s="10">
        <v>100.2</v>
      </c>
      <c r="T16" s="40"/>
      <c r="U16" s="41"/>
      <c r="V16" s="42"/>
    </row>
    <row r="17" spans="1:22">
      <c r="A17" s="9">
        <v>3</v>
      </c>
      <c r="B17" s="1">
        <v>9.9</v>
      </c>
      <c r="C17" s="1">
        <v>498.5</v>
      </c>
      <c r="D17" s="1">
        <v>1430.1</v>
      </c>
      <c r="E17" s="1">
        <v>99.5</v>
      </c>
      <c r="F17" s="10"/>
      <c r="H17" s="9"/>
      <c r="I17" s="15">
        <f t="shared" si="0"/>
        <v>399</v>
      </c>
      <c r="J17" s="2">
        <f t="shared" si="1"/>
        <v>1330.6</v>
      </c>
      <c r="K17" s="2"/>
      <c r="L17" s="2">
        <f t="shared" si="2"/>
        <v>0.29986472268149711</v>
      </c>
      <c r="M17" s="2"/>
      <c r="N17" s="2">
        <f t="shared" ref="N17:N25" si="4">N16</f>
        <v>1.2473012778330572</v>
      </c>
      <c r="O17" s="2"/>
      <c r="P17" s="2">
        <f t="shared" si="3"/>
        <v>24.041081975194768</v>
      </c>
      <c r="Q17" s="1"/>
      <c r="R17" s="14">
        <v>9.9</v>
      </c>
      <c r="S17" s="10">
        <v>24</v>
      </c>
      <c r="T17" s="40"/>
      <c r="U17" s="41"/>
      <c r="V17" s="42"/>
    </row>
    <row r="18" spans="1:22">
      <c r="A18" s="9">
        <v>4</v>
      </c>
      <c r="B18" s="1">
        <v>11.6</v>
      </c>
      <c r="C18" s="1">
        <v>583.5</v>
      </c>
      <c r="D18" s="1">
        <v>1437.7</v>
      </c>
      <c r="E18" s="1">
        <v>98.8</v>
      </c>
      <c r="F18" s="10"/>
      <c r="H18" s="9"/>
      <c r="I18" s="15">
        <f t="shared" si="0"/>
        <v>484.7</v>
      </c>
      <c r="J18" s="2">
        <f t="shared" si="1"/>
        <v>1338.9</v>
      </c>
      <c r="K18" s="2"/>
      <c r="L18" s="2">
        <f t="shared" si="2"/>
        <v>0.36201359324818877</v>
      </c>
      <c r="M18" s="2"/>
      <c r="N18" s="2">
        <f t="shared" si="4"/>
        <v>1.2473012778330572</v>
      </c>
      <c r="O18" s="2"/>
      <c r="P18" s="2">
        <f t="shared" si="3"/>
        <v>29.023749087880102</v>
      </c>
      <c r="Q18" s="1"/>
      <c r="R18" s="14">
        <v>11.6</v>
      </c>
      <c r="S18" s="10">
        <v>29</v>
      </c>
      <c r="T18" s="40"/>
      <c r="U18" s="41"/>
      <c r="V18" s="42"/>
    </row>
    <row r="19" spans="1:22">
      <c r="A19" s="9">
        <v>5</v>
      </c>
      <c r="B19" s="1">
        <v>13.2</v>
      </c>
      <c r="C19" s="1">
        <v>621.4</v>
      </c>
      <c r="D19" s="1">
        <v>1407.7</v>
      </c>
      <c r="E19" s="1">
        <v>101</v>
      </c>
      <c r="F19" s="10"/>
      <c r="H19" s="9"/>
      <c r="I19" s="15">
        <f t="shared" si="0"/>
        <v>520.4</v>
      </c>
      <c r="J19" s="2">
        <f t="shared" si="1"/>
        <v>1306.7</v>
      </c>
      <c r="K19" s="2"/>
      <c r="L19" s="2">
        <f t="shared" si="2"/>
        <v>0.39825514655238381</v>
      </c>
      <c r="M19" s="2"/>
      <c r="N19" s="2">
        <f t="shared" si="4"/>
        <v>1.2473012778330572</v>
      </c>
      <c r="O19" s="2"/>
      <c r="P19" s="2">
        <f t="shared" si="3"/>
        <v>31.929346472271273</v>
      </c>
      <c r="Q19" s="1"/>
      <c r="R19" s="14">
        <v>13.2</v>
      </c>
      <c r="S19" s="10">
        <v>31.9</v>
      </c>
      <c r="T19" s="40"/>
      <c r="U19" s="41"/>
      <c r="V19" s="42"/>
    </row>
    <row r="20" spans="1:22">
      <c r="A20" s="9">
        <v>6</v>
      </c>
      <c r="B20" s="1">
        <v>14.9</v>
      </c>
      <c r="C20" s="1">
        <v>646.70000000000005</v>
      </c>
      <c r="D20" s="1">
        <v>1387.4</v>
      </c>
      <c r="E20" s="1">
        <v>100</v>
      </c>
      <c r="F20" s="10"/>
      <c r="H20" s="9"/>
      <c r="I20" s="15">
        <f t="shared" si="0"/>
        <v>546.70000000000005</v>
      </c>
      <c r="J20" s="2">
        <f t="shared" si="1"/>
        <v>1287.4000000000001</v>
      </c>
      <c r="K20" s="2"/>
      <c r="L20" s="2">
        <f t="shared" si="2"/>
        <v>0.42465434208482211</v>
      </c>
      <c r="M20" s="2"/>
      <c r="N20" s="2">
        <f t="shared" si="4"/>
        <v>1.2473012778330572</v>
      </c>
      <c r="O20" s="2"/>
      <c r="P20" s="2">
        <f t="shared" si="3"/>
        <v>34.045851602315061</v>
      </c>
      <c r="Q20" s="1"/>
      <c r="R20" s="14">
        <v>14.9</v>
      </c>
      <c r="S20" s="10">
        <v>34</v>
      </c>
      <c r="T20" s="40"/>
      <c r="U20" s="41"/>
      <c r="V20" s="42"/>
    </row>
    <row r="21" spans="1:22">
      <c r="A21" s="9">
        <v>7</v>
      </c>
      <c r="B21" s="1">
        <v>16.5</v>
      </c>
      <c r="C21" s="1">
        <v>664.6</v>
      </c>
      <c r="D21" s="1">
        <v>1406.9</v>
      </c>
      <c r="E21" s="1">
        <v>99.2</v>
      </c>
      <c r="F21" s="10"/>
      <c r="H21" s="9"/>
      <c r="I21" s="15">
        <f t="shared" si="0"/>
        <v>565.4</v>
      </c>
      <c r="J21" s="2">
        <f t="shared" si="1"/>
        <v>1307.7</v>
      </c>
      <c r="K21" s="2"/>
      <c r="L21" s="2">
        <f t="shared" si="2"/>
        <v>0.43236216257551424</v>
      </c>
      <c r="M21" s="2"/>
      <c r="N21" s="2">
        <f t="shared" si="4"/>
        <v>1.2473012778330572</v>
      </c>
      <c r="O21" s="2"/>
      <c r="P21" s="2">
        <f t="shared" si="3"/>
        <v>34.663811403020382</v>
      </c>
      <c r="Q21" s="1"/>
      <c r="R21" s="14">
        <v>16.5</v>
      </c>
      <c r="S21" s="10">
        <v>34.700000000000003</v>
      </c>
      <c r="T21" s="40"/>
      <c r="U21" s="41"/>
      <c r="V21" s="42"/>
    </row>
    <row r="22" spans="1:22">
      <c r="A22" s="9">
        <v>8</v>
      </c>
      <c r="B22" s="1">
        <v>18.2</v>
      </c>
      <c r="C22" s="1">
        <v>681.7</v>
      </c>
      <c r="D22" s="1">
        <v>1382.8</v>
      </c>
      <c r="E22" s="1">
        <v>99.8</v>
      </c>
      <c r="F22" s="10"/>
      <c r="H22" s="9"/>
      <c r="I22" s="15">
        <f t="shared" si="0"/>
        <v>581.90000000000009</v>
      </c>
      <c r="J22" s="2">
        <f t="shared" si="1"/>
        <v>1283</v>
      </c>
      <c r="K22" s="2"/>
      <c r="L22" s="2">
        <f t="shared" si="2"/>
        <v>0.45354637568199541</v>
      </c>
      <c r="M22" s="2"/>
      <c r="N22" s="2">
        <f t="shared" si="4"/>
        <v>1.2473012778330572</v>
      </c>
      <c r="O22" s="2"/>
      <c r="P22" s="2">
        <f t="shared" si="3"/>
        <v>36.362215267665228</v>
      </c>
      <c r="Q22" s="1"/>
      <c r="R22" s="14">
        <v>18.2</v>
      </c>
      <c r="S22" s="10">
        <v>36.4</v>
      </c>
      <c r="T22" s="40"/>
      <c r="U22" s="41"/>
      <c r="V22" s="42"/>
    </row>
    <row r="23" spans="1:22">
      <c r="A23" s="9">
        <v>9</v>
      </c>
      <c r="B23" s="1">
        <v>19.8</v>
      </c>
      <c r="C23" s="1">
        <v>692.7</v>
      </c>
      <c r="D23" s="1">
        <v>1386.4</v>
      </c>
      <c r="E23" s="1">
        <v>100.6</v>
      </c>
      <c r="F23" s="10"/>
      <c r="H23" s="9"/>
      <c r="I23" s="15">
        <f t="shared" si="0"/>
        <v>592.1</v>
      </c>
      <c r="J23" s="2">
        <f t="shared" si="1"/>
        <v>1285.8000000000002</v>
      </c>
      <c r="K23" s="2"/>
      <c r="L23" s="2">
        <f t="shared" si="2"/>
        <v>0.46049152278736966</v>
      </c>
      <c r="M23" s="2"/>
      <c r="N23" s="2">
        <f t="shared" si="4"/>
        <v>1.2473012778330572</v>
      </c>
      <c r="O23" s="2"/>
      <c r="P23" s="2">
        <f t="shared" si="3"/>
        <v>36.919029184944307</v>
      </c>
      <c r="Q23" s="1"/>
      <c r="R23" s="14">
        <v>19.8</v>
      </c>
      <c r="S23" s="10">
        <v>36.9</v>
      </c>
      <c r="T23" s="40"/>
      <c r="U23" s="41"/>
      <c r="V23" s="42"/>
    </row>
    <row r="24" spans="1:22">
      <c r="A24" s="9">
        <v>10</v>
      </c>
      <c r="B24" s="1">
        <v>21.4</v>
      </c>
      <c r="C24" s="1">
        <v>690.5</v>
      </c>
      <c r="D24" s="1">
        <v>1344.2</v>
      </c>
      <c r="E24" s="1">
        <v>99.8</v>
      </c>
      <c r="F24" s="10"/>
      <c r="H24" s="9"/>
      <c r="I24" s="15">
        <f t="shared" si="0"/>
        <v>590.70000000000005</v>
      </c>
      <c r="J24" s="2">
        <f t="shared" si="1"/>
        <v>1244.4000000000001</v>
      </c>
      <c r="K24" s="2"/>
      <c r="L24" s="2">
        <f t="shared" si="2"/>
        <v>0.47468659594985535</v>
      </c>
      <c r="M24" s="2"/>
      <c r="N24" s="2">
        <f t="shared" si="4"/>
        <v>1.2473012778330572</v>
      </c>
      <c r="O24" s="2"/>
      <c r="P24" s="2">
        <f t="shared" si="3"/>
        <v>38.057092090415459</v>
      </c>
      <c r="Q24" s="1"/>
      <c r="R24" s="14">
        <v>21.4</v>
      </c>
      <c r="S24" s="10">
        <v>38.1</v>
      </c>
      <c r="T24" s="40"/>
      <c r="U24" s="41"/>
      <c r="V24" s="42"/>
    </row>
    <row r="25" spans="1:22" ht="19" thickBot="1">
      <c r="A25" s="13">
        <v>11</v>
      </c>
      <c r="B25" s="4">
        <v>23.1</v>
      </c>
      <c r="C25" s="4">
        <v>696.8</v>
      </c>
      <c r="D25" s="4">
        <v>1378</v>
      </c>
      <c r="E25" s="4">
        <v>100.7</v>
      </c>
      <c r="F25" s="11"/>
      <c r="H25" s="13"/>
      <c r="I25" s="16">
        <f>C25-E25</f>
        <v>596.09999999999991</v>
      </c>
      <c r="J25" s="3">
        <f t="shared" si="1"/>
        <v>1277.3</v>
      </c>
      <c r="K25" s="3"/>
      <c r="L25" s="3">
        <f t="shared" si="2"/>
        <v>0.46668754403820556</v>
      </c>
      <c r="M25" s="3"/>
      <c r="N25" s="3">
        <f t="shared" si="4"/>
        <v>1.2473012778330572</v>
      </c>
      <c r="O25" s="3"/>
      <c r="P25" s="3">
        <f t="shared" si="3"/>
        <v>37.415783366227615</v>
      </c>
      <c r="Q25" s="4"/>
      <c r="R25" s="27">
        <v>23.1</v>
      </c>
      <c r="S25" s="11">
        <v>37.4</v>
      </c>
      <c r="T25" s="43"/>
      <c r="U25" s="44"/>
      <c r="V25" s="45"/>
    </row>
  </sheetData>
  <mergeCells count="7">
    <mergeCell ref="I11:J11"/>
    <mergeCell ref="I13:J13"/>
    <mergeCell ref="R11:S11"/>
    <mergeCell ref="U11:V11"/>
    <mergeCell ref="T14:T25"/>
    <mergeCell ref="U14:U25"/>
    <mergeCell ref="V14:V25"/>
  </mergeCells>
  <phoneticPr fontId="1"/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Example data</vt:lpstr>
      <vt:lpstr>Data calculation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大我 政敏</dc:creator>
  <cp:lastModifiedBy>大我 政敏</cp:lastModifiedBy>
  <dcterms:created xsi:type="dcterms:W3CDTF">2017-11-18T08:39:46Z</dcterms:created>
  <dcterms:modified xsi:type="dcterms:W3CDTF">2017-11-23T00:20:13Z</dcterms:modified>
</cp:coreProperties>
</file>